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416" windowWidth="12525" windowHeight="11955" tabRatio="838" activeTab="0"/>
  </bookViews>
  <sheets>
    <sheet name="Balance" sheetId="1" r:id="rId1"/>
    <sheet name="PyG" sheetId="2" r:id="rId2"/>
    <sheet name="EFE" sheetId="3" r:id="rId3"/>
    <sheet name="ECPNanual1" sheetId="4" r:id="rId4"/>
    <sheet name="ECPNanual2" sheetId="5" r:id="rId5"/>
    <sheet name="Personal" sheetId="6" r:id="rId6"/>
  </sheets>
  <definedNames/>
  <calcPr fullCalcOnLoad="1"/>
</workbook>
</file>

<file path=xl/sharedStrings.xml><?xml version="1.0" encoding="utf-8"?>
<sst xmlns="http://schemas.openxmlformats.org/spreadsheetml/2006/main" count="271" uniqueCount="244">
  <si>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</si>
  <si>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</si>
  <si>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</si>
  <si>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</si>
  <si>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</si>
  <si>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</si>
  <si>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</si>
  <si>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</si>
  <si>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</si>
  <si>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</si>
  <si>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</si>
  <si>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</si>
  <si>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</si>
  <si>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</si>
  <si>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</si>
  <si>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</si>
  <si>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</si>
  <si>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</si>
  <si>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</si>
  <si>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</si>
  <si>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</si>
  <si>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</si>
  <si>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</si>
  <si>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</si>
  <si>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</si>
  <si>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</si>
  <si>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</si>
  <si>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</si>
  <si>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</si>
  <si>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</si>
  <si>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</si>
  <si>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</si>
  <si>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</si>
  <si>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</si>
  <si>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</si>
  <si>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</si>
  <si>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</si>
  <si>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4. Personal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</si>
  <si>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</si>
  <si>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</si>
  <si>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</si>
  <si>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</si>
  <si>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</si>
  <si>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</si>
  <si>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</si>
  <si>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</si>
  <si>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</si>
  <si>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</si>
  <si>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</si>
  <si>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</si>
  <si>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</si>
  <si>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</si>
  <si>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</si>
  <si>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</si>
  <si>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</si>
  <si>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</si>
  <si>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</si>
  <si>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</si>
  <si>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</si>
  <si>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</si>
  <si>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</si>
  <si>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</si>
  <si>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</si>
  <si>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</si>
  <si>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</si>
  <si>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</si>
  <si>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</si>
  <si>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</si>
  <si>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IV. Pasivos por impuesto diferido</t>
  </si>
  <si>
    <t>5. Otros pasivos financieros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</si>
  <si>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</si>
  <si>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</si>
  <si>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</si>
  <si>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</si>
  <si>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</si>
  <si>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</si>
  <si>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</si>
  <si>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</si>
  <si>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</si>
  <si>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</si>
  <si>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</si>
  <si>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</si>
  <si>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</si>
  <si>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</si>
  <si>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</si>
  <si>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</si>
  <si>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</si>
  <si>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</si>
  <si>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</si>
  <si>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</si>
  <si>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</si>
  <si>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</si>
  <si>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</si>
  <si>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</si>
  <si>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</si>
  <si>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</si>
  <si>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</si>
  <si>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</si>
  <si>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</si>
  <si>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</si>
  <si>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</si>
  <si>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</si>
  <si>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</si>
  <si>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</si>
  <si>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</si>
  <si>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</si>
  <si>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</si>
  <si>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</si>
  <si>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</si>
  <si>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</si>
  <si>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</si>
  <si>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</si>
  <si>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</si>
  <si>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</si>
  <si>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</si>
  <si>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</si>
  <si>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</si>
  <si>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</si>
  <si>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</si>
  <si>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</si>
  <si>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</si>
  <si>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</si>
  <si>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</si>
  <si>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</si>
  <si>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</si>
  <si>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</si>
  <si>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</si>
  <si>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</si>
  <si>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</si>
  <si>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</si>
  <si>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</si>
  <si>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D) Efecto de las variaciones de los tipos de cambio</t>
  </si>
  <si>
    <t>Efectivo o equivalentes al comienzo del ejercicio</t>
  </si>
  <si>
    <t>Efectivo o equivalentes al final del ejercicio</t>
  </si>
  <si>
    <t>10. Excesos de provisiones</t>
  </si>
  <si>
    <t>11. Deterioro y resultado por enajenaciones del inmovilizado</t>
  </si>
  <si>
    <t>1. Tesoreria</t>
  </si>
  <si>
    <t>2. Otros activos liquidos equivalentes</t>
  </si>
  <si>
    <t>Control</t>
  </si>
  <si>
    <t>(1+4+5+6+7+8+9+10+11)</t>
  </si>
  <si>
    <t>5. Pasivos por impuestos corriente</t>
  </si>
  <si>
    <t>TOTAL</t>
  </si>
  <si>
    <t>c) Pérdidas, deterioro y variación de provisiones por operaciones de tráfico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</si>
  <si>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</si>
  <si>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</si>
  <si>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</si>
  <si>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</si>
  <si>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</si>
  <si>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</si>
  <si>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</si>
  <si>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</si>
  <si>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</si>
  <si>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</si>
  <si>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</si>
  <si>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</si>
  <si>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</si>
  <si>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</si>
  <si>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</si>
  <si>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</si>
  <si>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</si>
  <si>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</si>
  <si>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</si>
  <si>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</si>
  <si>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</si>
  <si>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</si>
  <si>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</si>
  <si>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</si>
  <si>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</si>
  <si>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</si>
  <si>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</si>
  <si>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</si>
  <si>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</si>
  <si>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</si>
  <si>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</si>
  <si>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</si>
  <si>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</si>
  <si>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B) SALDO AJUSTADO, INICIO DEL EJERCICIO 2013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</si>
  <si>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</si>
  <si>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</si>
  <si>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</si>
  <si>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</si>
  <si>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</si>
  <si>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</si>
  <si>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>I. Ajustes por cambios de criterio 2013</t>
  </si>
  <si>
    <t>II. Ajustes por errores 2013</t>
  </si>
  <si>
    <t xml:space="preserve">2. (-) Reducciones de capital </t>
  </si>
  <si>
    <t>3. Otras operaciones con socios o propietarios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</si>
  <si>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</si>
  <si>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</si>
  <si>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</si>
  <si>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</si>
  <si>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</si>
  <si>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</si>
  <si>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</si>
  <si>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</si>
  <si>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</si>
  <si>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</si>
  <si>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</si>
  <si>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</si>
  <si>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</si>
  <si>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</si>
  <si>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</si>
  <si>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</si>
  <si>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</si>
  <si>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</si>
  <si>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</si>
  <si>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</si>
  <si>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</si>
  <si>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</si>
  <si>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CUENTAS DE PÉRDIDAS Y GANANCIAS A 31 DE DICIEMBRE DE 2015</t>
  </si>
  <si>
    <t>BALANCE A 31 DE DICIEMBRE DE 2015</t>
  </si>
  <si>
    <t>II. Provisiones a corto plazo</t>
  </si>
  <si>
    <t>ESTADO DE CAMBIOS EN EL PATRIMONIO NETO A 31/12/15</t>
  </si>
  <si>
    <t>A) SALDO, FINAL DEL EJERCICIO 2013</t>
  </si>
  <si>
    <t>C) SALDO, FINAL DEL EJERCICIO 2014</t>
  </si>
  <si>
    <t>I. Ajustes por cambios de criterio 2014</t>
  </si>
  <si>
    <t>II. Ajustes por errores 2014</t>
  </si>
  <si>
    <t>D) SALDO AJUSTADO, INICIO DEL EJERCICIO 2014</t>
  </si>
  <si>
    <t>E) SALDO, FINAL DEL EJERCICIO 2015</t>
  </si>
  <si>
    <t>ESTADO DE FLUJOS DE EFECTIVO A 31 DE DICIEMBRE DE 2015</t>
  </si>
  <si>
    <t>D) RESULTADO DEL EJERCICIO (A.3+19)</t>
  </si>
  <si>
    <t>2. Otras provisiones</t>
  </si>
  <si>
    <t>4. Otras deudas a corto plazo</t>
  </si>
  <si>
    <t>12. Flujos de efectivo actividades de financiación ( +/-9+/-10-11 )</t>
  </si>
  <si>
    <t>E) AUMENTO/DISMIN. NETA EFECTIVO (+/-5+/-8+/-12+/-D)</t>
  </si>
  <si>
    <t>Versión José Luis</t>
  </si>
  <si>
    <t>PERSONAL POR SEXO-NIVELES</t>
  </si>
  <si>
    <t xml:space="preserve">PERSONAL </t>
  </si>
  <si>
    <t>31 Diciembre de 2015</t>
  </si>
  <si>
    <t>31 diciembre de 2014</t>
  </si>
  <si>
    <t xml:space="preserve">Plantilla final a </t>
  </si>
  <si>
    <t>Plantilla media
del periodo</t>
  </si>
  <si>
    <t>M</t>
  </si>
  <si>
    <t>H</t>
  </si>
  <si>
    <t>Año 2015</t>
  </si>
  <si>
    <t>Año 2014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</si>
  <si>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</si>
  <si>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</si>
  <si>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</si>
  <si>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</si>
  <si>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</si>
  <si>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</si>
  <si>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>TOTALES</t>
  </si>
  <si>
    <t>sin consejeros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</si>
</sst>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dd/mm/yy"/>
    <numFmt numFmtId="169" formatCode="_-* #,##0.00\ _P_t_s_-;\-* #,##0.00\ _P_t_s_-;_-* &quot;-&quot;??\ _P_t_s_-;_-@_-"/>
    <numFmt numFmtId="170" formatCode="#,##0;\(#,##0\)"/>
    <numFmt numFmtId="171" formatCode="#,##0.00;[Red]\-#,##0.00"/>
    <numFmt numFmtId="172" formatCode="#,##0.0000"/>
    <numFmt numFmtId="173" formatCode="_-* #,##0.00\ [$€]_-;\-* #,##0.00\ [$€]_-;_-* &quot;-&quot;??\ [$€]_-;_-@_-"/>
    <numFmt numFmtId="174" formatCode="#,##0;[Red]\-#,##0"/>
    <numFmt numFmtId="175" formatCode="_(* #,##0.00_);_(* \(#,##0.00\);_(* &quot;-&quot;??_);_(@_)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00000"/>
    <numFmt numFmtId="189" formatCode="0.0%"/>
    <numFmt numFmtId="190" formatCode="mmm\-yyyy"/>
    <numFmt numFmtId="191" formatCode="0.0000%"/>
    <numFmt numFmtId="192" formatCode="_-* #,##0.000\ _P_t_a_-;\-* #,##0.000\ _P_t_a_-;_-* &quot;-&quot;??\ _P_t_a_-;_-@_-"/>
    <numFmt numFmtId="193" formatCode="_-* #,##0.0\ _P_t_a_-;\-* #,##0.0\ _P_t_a_-;_-* &quot;-&quot;??\ _P_t_a_-;_-@_-"/>
    <numFmt numFmtId="194" formatCode="_-* #,##0\ _P_t_a_-;\-* #,##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€&quot;"/>
    <numFmt numFmtId="200" formatCode="0.000%"/>
    <numFmt numFmtId="201" formatCode="0.00000%"/>
    <numFmt numFmtId="202" formatCode="#,##0.000"/>
    <numFmt numFmtId="203" formatCode="[$-C0A]dddd\,\ dd&quot; de &quot;mmmm&quot; de &quot;yyyy"/>
    <numFmt numFmtId="204" formatCode="dd\-mm\-yy;@"/>
    <numFmt numFmtId="205" formatCode="#,##0;\-#,##0;;@"/>
    <numFmt numFmtId="206" formatCode="#,##0.00000"/>
    <numFmt numFmtId="207" formatCode="#,##0.000000"/>
    <numFmt numFmtId="208" formatCode="0.0000"/>
    <numFmt numFmtId="209" formatCode="_(* #,##0_);_(* \(#,##0\);_(* &quot;-&quot;??_);_(@_)"/>
    <numFmt numFmtId="210" formatCode="#,##0.00_ ;\-#,##0.00\ "/>
    <numFmt numFmtId="211" formatCode="#,##0.0;\-#,##0.0;;@"/>
    <numFmt numFmtId="212" formatCode="#,##0.00;\-#,##0.00;;@"/>
    <numFmt numFmtId="213" formatCode="0.0"/>
    <numFmt numFmtId="214" formatCode="0.000000000"/>
    <numFmt numFmtId="215" formatCode="0.00000000"/>
    <numFmt numFmtId="216" formatCode="0.0000000"/>
    <numFmt numFmtId="217" formatCode="0.000000"/>
    <numFmt numFmtId="218" formatCode="0.00000"/>
    <numFmt numFmtId="219" formatCode="0.000"/>
    <numFmt numFmtId="220" formatCode="_([$€]* #,##0.00_);_([$€]* \(#,##0.00\);_([$€]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  <numFmt numFmtId="224" formatCode="_-* #,##0\ _€_-;\-* #,##0\ _€_-;_-* &quot;-&quot;??\ _€_-;_-@_-"/>
    <numFmt numFmtId="225" formatCode="#,##0_ ;\-#,##0\ 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Book Antiqua"/>
      <family val="1"/>
    </font>
    <font>
      <b/>
      <sz val="16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173" fontId="0" fillId="0" borderId="0" applyFont="0" applyFill="0" applyBorder="0" applyAlignment="0" applyProtection="0"/>
    <xf numFmtId="220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7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0" fillId="24" borderId="11" xfId="0" applyNumberFormat="1" applyFont="1" applyFill="1" applyBorder="1" applyAlignment="1">
      <alignment vertical="center"/>
    </xf>
    <xf numFmtId="3" fontId="10" fillId="24" borderId="12" xfId="0" applyNumberFormat="1" applyFont="1" applyFill="1" applyBorder="1" applyAlignment="1">
      <alignment vertical="center"/>
    </xf>
    <xf numFmtId="3" fontId="10" fillId="24" borderId="1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9" fillId="0" borderId="0" xfId="0" applyNumberFormat="1" applyFont="1" applyAlignment="1">
      <alignment/>
    </xf>
    <xf numFmtId="0" fontId="1" fillId="7" borderId="0" xfId="0" applyFont="1" applyFill="1" applyBorder="1" applyAlignment="1">
      <alignment/>
    </xf>
    <xf numFmtId="3" fontId="9" fillId="0" borderId="0" xfId="65" applyNumberFormat="1" applyFont="1" applyFill="1" applyBorder="1">
      <alignment/>
      <protection/>
    </xf>
    <xf numFmtId="3" fontId="1" fillId="7" borderId="0" xfId="65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7" borderId="11" xfId="0" applyFon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3" fontId="1" fillId="7" borderId="1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13" fillId="24" borderId="14" xfId="0" applyNumberFormat="1" applyFont="1" applyFill="1" applyBorder="1" applyAlignment="1">
      <alignment/>
    </xf>
    <xf numFmtId="4" fontId="13" fillId="24" borderId="15" xfId="0" applyNumberFormat="1" applyFont="1" applyFill="1" applyBorder="1" applyAlignment="1">
      <alignment/>
    </xf>
    <xf numFmtId="4" fontId="13" fillId="24" borderId="16" xfId="0" applyNumberFormat="1" applyFont="1" applyFill="1" applyBorder="1" applyAlignment="1">
      <alignment horizontal="center"/>
    </xf>
    <xf numFmtId="4" fontId="13" fillId="24" borderId="15" xfId="0" applyNumberFormat="1" applyFont="1" applyFill="1" applyBorder="1" applyAlignment="1">
      <alignment horizontal="center"/>
    </xf>
    <xf numFmtId="4" fontId="13" fillId="24" borderId="14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13" fillId="24" borderId="17" xfId="0" applyNumberFormat="1" applyFont="1" applyFill="1" applyBorder="1" applyAlignment="1">
      <alignment horizontal="center"/>
    </xf>
    <xf numFmtId="4" fontId="13" fillId="24" borderId="18" xfId="0" applyNumberFormat="1" applyFont="1" applyFill="1" applyBorder="1" applyAlignment="1">
      <alignment horizontal="center"/>
    </xf>
    <xf numFmtId="4" fontId="13" fillId="24" borderId="0" xfId="0" applyNumberFormat="1" applyFont="1" applyFill="1" applyBorder="1" applyAlignment="1">
      <alignment horizontal="center"/>
    </xf>
    <xf numFmtId="4" fontId="13" fillId="24" borderId="19" xfId="0" applyNumberFormat="1" applyFont="1" applyFill="1" applyBorder="1" applyAlignment="1">
      <alignment horizontal="center"/>
    </xf>
    <xf numFmtId="4" fontId="13" fillId="24" borderId="16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4" fontId="13" fillId="24" borderId="17" xfId="0" applyNumberFormat="1" applyFont="1" applyFill="1" applyBorder="1" applyAlignment="1">
      <alignment/>
    </xf>
    <xf numFmtId="4" fontId="13" fillId="24" borderId="20" xfId="0" applyNumberFormat="1" applyFont="1" applyFill="1" applyBorder="1" applyAlignment="1">
      <alignment/>
    </xf>
    <xf numFmtId="4" fontId="13" fillId="24" borderId="20" xfId="0" applyNumberFormat="1" applyFont="1" applyFill="1" applyBorder="1" applyAlignment="1">
      <alignment horizontal="center"/>
    </xf>
    <xf numFmtId="4" fontId="13" fillId="24" borderId="21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5" fillId="0" borderId="18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wrapText="1"/>
    </xf>
    <xf numFmtId="3" fontId="15" fillId="0" borderId="16" xfId="0" applyNumberFormat="1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4" fontId="15" fillId="0" borderId="11" xfId="0" applyNumberFormat="1" applyFont="1" applyBorder="1" applyAlignment="1">
      <alignment wrapText="1"/>
    </xf>
    <xf numFmtId="4" fontId="15" fillId="0" borderId="17" xfId="0" applyNumberFormat="1" applyFont="1" applyBorder="1" applyAlignment="1">
      <alignment wrapText="1"/>
    </xf>
    <xf numFmtId="3" fontId="15" fillId="0" borderId="20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3" fontId="4" fillId="0" borderId="18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13" fillId="24" borderId="14" xfId="0" applyNumberFormat="1" applyFont="1" applyFill="1" applyBorder="1" applyAlignment="1">
      <alignment wrapText="1"/>
    </xf>
    <xf numFmtId="3" fontId="13" fillId="24" borderId="16" xfId="0" applyNumberFormat="1" applyFont="1" applyFill="1" applyBorder="1" applyAlignment="1">
      <alignment/>
    </xf>
    <xf numFmtId="3" fontId="13" fillId="24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2" xfId="0" applyNumberFormat="1" applyFont="1" applyFill="1" applyBorder="1" applyAlignment="1">
      <alignment/>
    </xf>
    <xf numFmtId="4" fontId="13" fillId="24" borderId="17" xfId="0" applyNumberFormat="1" applyFont="1" applyFill="1" applyBorder="1" applyAlignment="1">
      <alignment wrapText="1"/>
    </xf>
    <xf numFmtId="4" fontId="12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" fontId="18" fillId="19" borderId="22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168" fontId="9" fillId="0" borderId="10" xfId="0" applyNumberFormat="1" applyFont="1" applyBorder="1" applyAlignment="1">
      <alignment horizontal="right"/>
    </xf>
    <xf numFmtId="4" fontId="21" fillId="24" borderId="1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4" fontId="1" fillId="7" borderId="0" xfId="0" applyNumberFormat="1" applyFont="1" applyFill="1" applyAlignment="1">
      <alignment/>
    </xf>
    <xf numFmtId="3" fontId="1" fillId="7" borderId="0" xfId="0" applyNumberFormat="1" applyFont="1" applyFill="1" applyAlignment="1">
      <alignment/>
    </xf>
    <xf numFmtId="4" fontId="1" fillId="7" borderId="0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4" fontId="1" fillId="6" borderId="0" xfId="0" applyNumberFormat="1" applyFont="1" applyFill="1" applyAlignment="1">
      <alignment/>
    </xf>
    <xf numFmtId="3" fontId="1" fillId="6" borderId="0" xfId="0" applyNumberFormat="1" applyFont="1" applyFill="1" applyBorder="1" applyAlignment="1">
      <alignment/>
    </xf>
    <xf numFmtId="3" fontId="1" fillId="6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25" borderId="0" xfId="0" applyFill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26" borderId="22" xfId="0" applyFont="1" applyFill="1" applyBorder="1" applyAlignment="1">
      <alignment horizontal="center" vertical="center"/>
    </xf>
    <xf numFmtId="0" fontId="40" fillId="26" borderId="16" xfId="0" applyFont="1" applyFill="1" applyBorder="1" applyAlignment="1">
      <alignment horizontal="center" vertical="center"/>
    </xf>
    <xf numFmtId="14" fontId="41" fillId="24" borderId="11" xfId="0" applyNumberFormat="1" applyFont="1" applyFill="1" applyBorder="1" applyAlignment="1">
      <alignment horizontal="center" vertical="center"/>
    </xf>
    <xf numFmtId="4" fontId="11" fillId="24" borderId="17" xfId="0" applyNumberFormat="1" applyFont="1" applyFill="1" applyBorder="1" applyAlignment="1">
      <alignment horizontal="center"/>
    </xf>
    <xf numFmtId="4" fontId="11" fillId="24" borderId="21" xfId="0" applyNumberFormat="1" applyFont="1" applyFill="1" applyBorder="1" applyAlignment="1">
      <alignment horizontal="center"/>
    </xf>
    <xf numFmtId="14" fontId="41" fillId="24" borderId="23" xfId="0" applyNumberFormat="1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1" fillId="27" borderId="14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10" fontId="0" fillId="0" borderId="0" xfId="69" applyNumberFormat="1" applyFont="1" applyAlignment="1">
      <alignment/>
    </xf>
    <xf numFmtId="4" fontId="11" fillId="24" borderId="14" xfId="0" applyNumberFormat="1" applyFont="1" applyFill="1" applyBorder="1" applyAlignment="1">
      <alignment horizontal="center" vertical="center"/>
    </xf>
    <xf numFmtId="4" fontId="11" fillId="24" borderId="15" xfId="0" applyNumberFormat="1" applyFont="1" applyFill="1" applyBorder="1" applyAlignment="1">
      <alignment horizontal="center" vertical="center"/>
    </xf>
    <xf numFmtId="4" fontId="11" fillId="24" borderId="34" xfId="0" applyNumberFormat="1" applyFont="1" applyFill="1" applyBorder="1" applyAlignment="1">
      <alignment horizontal="center" vertical="center"/>
    </xf>
    <xf numFmtId="4" fontId="11" fillId="24" borderId="17" xfId="0" applyNumberFormat="1" applyFont="1" applyFill="1" applyBorder="1" applyAlignment="1">
      <alignment horizontal="center" vertical="center"/>
    </xf>
    <xf numFmtId="4" fontId="11" fillId="24" borderId="21" xfId="0" applyNumberFormat="1" applyFont="1" applyFill="1" applyBorder="1" applyAlignment="1">
      <alignment horizontal="center" vertical="center"/>
    </xf>
    <xf numFmtId="4" fontId="11" fillId="24" borderId="35" xfId="0" applyNumberFormat="1" applyFont="1" applyFill="1" applyBorder="1" applyAlignment="1">
      <alignment horizontal="center" vertical="center"/>
    </xf>
    <xf numFmtId="4" fontId="11" fillId="24" borderId="14" xfId="0" applyNumberFormat="1" applyFont="1" applyFill="1" applyBorder="1" applyAlignment="1">
      <alignment horizontal="center"/>
    </xf>
    <xf numFmtId="4" fontId="11" fillId="24" borderId="15" xfId="0" applyNumberFormat="1" applyFont="1" applyFill="1" applyBorder="1" applyAlignment="1">
      <alignment horizontal="center"/>
    </xf>
    <xf numFmtId="4" fontId="11" fillId="24" borderId="34" xfId="0" applyNumberFormat="1" applyFont="1" applyFill="1" applyBorder="1" applyAlignment="1">
      <alignment horizontal="center"/>
    </xf>
    <xf numFmtId="4" fontId="11" fillId="24" borderId="35" xfId="0" applyNumberFormat="1" applyFont="1" applyFill="1" applyBorder="1" applyAlignment="1">
      <alignment horizontal="center"/>
    </xf>
    <xf numFmtId="4" fontId="13" fillId="24" borderId="17" xfId="0" applyNumberFormat="1" applyFont="1" applyFill="1" applyBorder="1" applyAlignment="1">
      <alignment horizontal="center"/>
    </xf>
    <xf numFmtId="4" fontId="14" fillId="24" borderId="3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26" borderId="11" xfId="0" applyFont="1" applyFill="1" applyBorder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40" fillId="26" borderId="13" xfId="0" applyFont="1" applyFill="1" applyBorder="1" applyAlignment="1">
      <alignment horizontal="center" vertical="center"/>
    </xf>
    <xf numFmtId="14" fontId="41" fillId="24" borderId="11" xfId="0" applyNumberFormat="1" applyFont="1" applyFill="1" applyBorder="1" applyAlignment="1">
      <alignment horizontal="center" vertical="center" wrapText="1"/>
    </xf>
    <xf numFmtId="14" fontId="41" fillId="24" borderId="13" xfId="0" applyNumberFormat="1" applyFont="1" applyFill="1" applyBorder="1" applyAlignment="1">
      <alignment horizontal="center" vertical="center" wrapText="1"/>
    </xf>
  </cellXfs>
  <cellStyles count="65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_PERSONAL LISTADO 2015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Millares 4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_Modelo consolidadas blanco" xfId="65"/>
    <cellStyle name="Notas" xfId="66"/>
    <cellStyle name="Porcentaje 2" xfId="67"/>
    <cellStyle name="Porcentaje 2 2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D76"/>
  <sheetViews>
    <sheetView tabSelected="1" zoomScalePageLayoutView="0" workbookViewId="0" topLeftCell="A19">
      <selection activeCell="F35" sqref="F35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12.7109375" style="16" bestFit="1" customWidth="1"/>
    <col min="5" max="5" width="13.28125" style="1" bestFit="1" customWidth="1"/>
    <col min="6" max="6" width="12.7109375" style="1" bestFit="1" customWidth="1"/>
    <col min="7" max="7" width="11.7109375" style="1" bestFit="1" customWidth="1"/>
    <col min="8" max="16384" width="11.421875" style="1" customWidth="1"/>
  </cols>
  <sheetData>
    <row r="1" ht="13.5" thickBot="1"/>
    <row r="2" spans="1:4" s="36" customFormat="1" ht="15" customHeight="1">
      <c r="A2" s="150" t="s">
        <v>64</v>
      </c>
      <c r="B2" s="151"/>
      <c r="C2" s="152"/>
      <c r="D2" s="47"/>
    </row>
    <row r="3" spans="1:4" s="36" customFormat="1" ht="15" customHeight="1" thickBot="1">
      <c r="A3" s="153" t="s">
        <v>210</v>
      </c>
      <c r="B3" s="154"/>
      <c r="C3" s="155"/>
      <c r="D3" s="47"/>
    </row>
    <row r="5" spans="1:4" s="2" customFormat="1" ht="13.5" thickBot="1">
      <c r="A5" s="29" t="s">
        <v>0</v>
      </c>
      <c r="B5" s="30">
        <v>42369</v>
      </c>
      <c r="C5" s="30">
        <v>42004</v>
      </c>
      <c r="D5" s="14"/>
    </row>
    <row r="6" ht="13.5" thickTop="1"/>
    <row r="7" spans="1:4" s="4" customFormat="1" ht="12.75">
      <c r="A7" s="31" t="s">
        <v>1</v>
      </c>
      <c r="B7" s="32">
        <v>4437207</v>
      </c>
      <c r="C7" s="32">
        <v>4840727</v>
      </c>
      <c r="D7" s="103"/>
    </row>
    <row r="8" spans="1:4" s="4" customFormat="1" ht="6" customHeight="1">
      <c r="A8" s="2"/>
      <c r="B8" s="14"/>
      <c r="C8" s="14"/>
      <c r="D8" s="103"/>
    </row>
    <row r="9" spans="1:4" s="2" customFormat="1" ht="12.75">
      <c r="A9" s="2" t="s">
        <v>7</v>
      </c>
      <c r="B9" s="14">
        <v>1226787</v>
      </c>
      <c r="C9" s="14">
        <v>1830327</v>
      </c>
      <c r="D9" s="14"/>
    </row>
    <row r="10" spans="1:4" s="9" customFormat="1" ht="12.75">
      <c r="A10" s="9" t="s">
        <v>30</v>
      </c>
      <c r="B10" s="15">
        <v>1226787</v>
      </c>
      <c r="C10" s="15">
        <v>1830327</v>
      </c>
      <c r="D10" s="15"/>
    </row>
    <row r="11" spans="1:4" s="2" customFormat="1" ht="12.75">
      <c r="A11" s="2" t="s">
        <v>8</v>
      </c>
      <c r="B11" s="14">
        <v>2302175</v>
      </c>
      <c r="C11" s="14">
        <v>2842355</v>
      </c>
      <c r="D11" s="14"/>
    </row>
    <row r="12" spans="1:4" s="9" customFormat="1" ht="12.75">
      <c r="A12" s="9" t="s">
        <v>31</v>
      </c>
      <c r="B12" s="15">
        <v>374958</v>
      </c>
      <c r="C12" s="15">
        <v>386931</v>
      </c>
      <c r="D12" s="15"/>
    </row>
    <row r="13" spans="1:4" s="9" customFormat="1" ht="12.75">
      <c r="A13" s="9" t="s">
        <v>32</v>
      </c>
      <c r="B13" s="15">
        <v>1927217</v>
      </c>
      <c r="C13" s="15">
        <v>2455424</v>
      </c>
      <c r="D13" s="15"/>
    </row>
    <row r="14" spans="1:4" s="2" customFormat="1" ht="12.75">
      <c r="A14" s="2" t="s">
        <v>33</v>
      </c>
      <c r="B14" s="14">
        <v>180</v>
      </c>
      <c r="C14" s="14">
        <v>180</v>
      </c>
      <c r="D14" s="14"/>
    </row>
    <row r="15" spans="1:4" s="9" customFormat="1" ht="12.75">
      <c r="A15" s="9" t="s">
        <v>34</v>
      </c>
      <c r="B15" s="15">
        <v>180</v>
      </c>
      <c r="C15" s="15">
        <v>180</v>
      </c>
      <c r="D15" s="15"/>
    </row>
    <row r="16" spans="1:4" s="9" customFormat="1" ht="12.75">
      <c r="A16" s="2" t="s">
        <v>65</v>
      </c>
      <c r="B16" s="14">
        <v>908065</v>
      </c>
      <c r="C16" s="14">
        <v>167865</v>
      </c>
      <c r="D16" s="15"/>
    </row>
    <row r="17" spans="2:3" ht="12.75">
      <c r="B17" s="16"/>
      <c r="C17" s="16"/>
    </row>
    <row r="18" spans="1:4" s="4" customFormat="1" ht="12.75">
      <c r="A18" s="31" t="s">
        <v>2</v>
      </c>
      <c r="B18" s="32">
        <v>6561507</v>
      </c>
      <c r="C18" s="32">
        <v>8475351</v>
      </c>
      <c r="D18" s="103"/>
    </row>
    <row r="19" spans="1:4" s="4" customFormat="1" ht="6" customHeight="1">
      <c r="A19" s="2"/>
      <c r="B19" s="14"/>
      <c r="C19" s="14"/>
      <c r="D19" s="103"/>
    </row>
    <row r="20" spans="1:4" s="2" customFormat="1" ht="12.75">
      <c r="A20" s="2" t="s">
        <v>9</v>
      </c>
      <c r="B20" s="14">
        <v>2363267</v>
      </c>
      <c r="C20" s="14">
        <v>3481194</v>
      </c>
      <c r="D20" s="14"/>
    </row>
    <row r="21" spans="1:3" ht="12.75">
      <c r="A21" s="1" t="s">
        <v>3</v>
      </c>
      <c r="B21" s="16">
        <v>650819</v>
      </c>
      <c r="C21" s="16">
        <v>244069</v>
      </c>
    </row>
    <row r="22" spans="1:4" s="8" customFormat="1" ht="12.75">
      <c r="A22" s="1" t="s">
        <v>36</v>
      </c>
      <c r="B22" s="16">
        <v>1656889</v>
      </c>
      <c r="C22" s="16">
        <v>3237125</v>
      </c>
      <c r="D22" s="104"/>
    </row>
    <row r="23" spans="1:4" s="8" customFormat="1" ht="12.75">
      <c r="A23" s="1" t="s">
        <v>66</v>
      </c>
      <c r="B23" s="22">
        <v>55559</v>
      </c>
      <c r="C23" s="22">
        <v>0</v>
      </c>
      <c r="D23" s="104"/>
    </row>
    <row r="24" spans="1:4" s="8" customFormat="1" ht="12.75">
      <c r="A24" s="2" t="s">
        <v>67</v>
      </c>
      <c r="B24" s="14">
        <v>2316389</v>
      </c>
      <c r="C24" s="14">
        <v>2720836</v>
      </c>
      <c r="D24" s="104"/>
    </row>
    <row r="25" spans="1:4" s="8" customFormat="1" ht="12.75">
      <c r="A25" s="1" t="s">
        <v>35</v>
      </c>
      <c r="B25" s="16">
        <v>2316389</v>
      </c>
      <c r="C25" s="16">
        <v>2720836</v>
      </c>
      <c r="D25" s="104"/>
    </row>
    <row r="26" spans="1:4" s="2" customFormat="1" ht="12.75">
      <c r="A26" s="2" t="s">
        <v>29</v>
      </c>
      <c r="B26" s="14">
        <v>0</v>
      </c>
      <c r="C26" s="14">
        <v>103046</v>
      </c>
      <c r="D26" s="14"/>
    </row>
    <row r="27" spans="1:4" s="2" customFormat="1" ht="12.75">
      <c r="A27" s="2" t="s">
        <v>10</v>
      </c>
      <c r="B27" s="14">
        <v>1881851</v>
      </c>
      <c r="C27" s="14">
        <v>2170275</v>
      </c>
      <c r="D27" s="14"/>
    </row>
    <row r="28" spans="1:3" ht="12.75">
      <c r="A28" s="9" t="s">
        <v>136</v>
      </c>
      <c r="B28" s="15">
        <v>1054996</v>
      </c>
      <c r="C28" s="15">
        <v>1165105</v>
      </c>
    </row>
    <row r="29" spans="1:3" ht="12.75">
      <c r="A29" s="9" t="s">
        <v>137</v>
      </c>
      <c r="B29" s="15">
        <v>826855</v>
      </c>
      <c r="C29" s="15">
        <v>1005170</v>
      </c>
    </row>
    <row r="30" spans="2:3" ht="13.5" thickBot="1">
      <c r="B30" s="16"/>
      <c r="C30" s="16"/>
    </row>
    <row r="31" spans="1:3" ht="30.75" customHeight="1" thickBot="1">
      <c r="A31" s="33" t="s">
        <v>4</v>
      </c>
      <c r="B31" s="34">
        <v>10998714</v>
      </c>
      <c r="C31" s="35">
        <v>13316078</v>
      </c>
    </row>
    <row r="33" ht="13.5" thickBot="1"/>
    <row r="34" spans="1:4" s="36" customFormat="1" ht="15" customHeight="1">
      <c r="A34" s="150" t="str">
        <f>A2</f>
        <v>NAVARRA DE SERVICIOS Y TECNOLOGÍAS, S.A.U.</v>
      </c>
      <c r="B34" s="151"/>
      <c r="C34" s="152"/>
      <c r="D34" s="47"/>
    </row>
    <row r="35" spans="1:4" s="36" customFormat="1" ht="15" customHeight="1" thickBot="1">
      <c r="A35" s="153" t="str">
        <f>A3</f>
        <v>BALANCE A 31 DE DICIEMBRE DE 2015</v>
      </c>
      <c r="B35" s="154"/>
      <c r="C35" s="155"/>
      <c r="D35" s="47"/>
    </row>
    <row r="37" spans="1:3" ht="13.5" thickBot="1">
      <c r="A37" s="29" t="s">
        <v>5</v>
      </c>
      <c r="B37" s="30">
        <v>42369</v>
      </c>
      <c r="C37" s="30">
        <v>42004</v>
      </c>
    </row>
    <row r="38" ht="13.5" thickTop="1"/>
    <row r="39" spans="1:4" s="4" customFormat="1" ht="12.75">
      <c r="A39" s="31" t="s">
        <v>6</v>
      </c>
      <c r="B39" s="32">
        <v>3319364</v>
      </c>
      <c r="C39" s="32">
        <v>6619643</v>
      </c>
      <c r="D39" s="103"/>
    </row>
    <row r="40" spans="1:4" s="4" customFormat="1" ht="6" customHeight="1">
      <c r="A40" s="2"/>
      <c r="B40" s="14"/>
      <c r="C40" s="14"/>
      <c r="D40" s="103"/>
    </row>
    <row r="41" spans="1:3" ht="12.75">
      <c r="A41" s="2" t="s">
        <v>12</v>
      </c>
      <c r="B41" s="14">
        <v>3012308</v>
      </c>
      <c r="C41" s="14">
        <v>6181780</v>
      </c>
    </row>
    <row r="42" spans="1:3" ht="12.75">
      <c r="A42" s="2" t="s">
        <v>11</v>
      </c>
      <c r="B42" s="14">
        <v>4437873</v>
      </c>
      <c r="C42" s="14">
        <v>4437873</v>
      </c>
    </row>
    <row r="43" spans="1:3" ht="12.75">
      <c r="A43" s="9" t="s">
        <v>13</v>
      </c>
      <c r="B43" s="16">
        <v>4437873</v>
      </c>
      <c r="C43" s="16">
        <v>4437873</v>
      </c>
    </row>
    <row r="44" spans="1:4" s="2" customFormat="1" ht="12.75">
      <c r="A44" s="2" t="s">
        <v>14</v>
      </c>
      <c r="B44" s="14">
        <v>743906</v>
      </c>
      <c r="C44" s="14">
        <v>1228951</v>
      </c>
      <c r="D44" s="14"/>
    </row>
    <row r="45" spans="1:4" s="2" customFormat="1" ht="12.75">
      <c r="A45" s="9" t="s">
        <v>38</v>
      </c>
      <c r="B45" s="15">
        <v>174673</v>
      </c>
      <c r="C45" s="15">
        <v>123178</v>
      </c>
      <c r="D45" s="14"/>
    </row>
    <row r="46" spans="1:4" s="2" customFormat="1" ht="12.75">
      <c r="A46" s="9" t="s">
        <v>39</v>
      </c>
      <c r="B46" s="15">
        <v>569233</v>
      </c>
      <c r="C46" s="15">
        <v>1105773</v>
      </c>
      <c r="D46" s="14"/>
    </row>
    <row r="47" spans="1:4" s="2" customFormat="1" ht="12.75">
      <c r="A47" s="2" t="s">
        <v>18</v>
      </c>
      <c r="B47" s="14">
        <v>-2169471</v>
      </c>
      <c r="C47" s="14">
        <v>514956</v>
      </c>
      <c r="D47" s="14"/>
    </row>
    <row r="48" spans="1:4" s="2" customFormat="1" ht="12.75">
      <c r="A48" s="2" t="s">
        <v>15</v>
      </c>
      <c r="B48" s="14">
        <v>307056</v>
      </c>
      <c r="C48" s="14">
        <v>437863</v>
      </c>
      <c r="D48" s="14"/>
    </row>
    <row r="49" spans="2:3" ht="12.75">
      <c r="B49" s="16"/>
      <c r="C49" s="16"/>
    </row>
    <row r="50" spans="1:3" ht="12.75">
      <c r="A50" s="31" t="s">
        <v>16</v>
      </c>
      <c r="B50" s="32">
        <v>1630801</v>
      </c>
      <c r="C50" s="32">
        <v>2867695</v>
      </c>
    </row>
    <row r="51" spans="1:3" ht="6" customHeight="1">
      <c r="A51" s="2"/>
      <c r="B51" s="14"/>
      <c r="C51" s="14"/>
    </row>
    <row r="52" spans="1:4" s="2" customFormat="1" ht="12.75">
      <c r="A52" s="2" t="s">
        <v>57</v>
      </c>
      <c r="B52" s="14">
        <v>122588</v>
      </c>
      <c r="C52" s="14">
        <v>34013</v>
      </c>
      <c r="D52" s="14"/>
    </row>
    <row r="53" spans="1:4" s="2" customFormat="1" ht="12.75">
      <c r="A53" s="9" t="s">
        <v>40</v>
      </c>
      <c r="B53" s="15">
        <v>122588</v>
      </c>
      <c r="C53" s="15">
        <v>34013</v>
      </c>
      <c r="D53" s="14"/>
    </row>
    <row r="54" spans="1:4" s="2" customFormat="1" ht="12.75">
      <c r="A54" s="2" t="s">
        <v>17</v>
      </c>
      <c r="B54" s="14">
        <v>1388803</v>
      </c>
      <c r="C54" s="14">
        <v>2687728</v>
      </c>
      <c r="D54" s="14"/>
    </row>
    <row r="55" spans="1:4" s="2" customFormat="1" ht="12.75">
      <c r="A55" s="9" t="s">
        <v>43</v>
      </c>
      <c r="B55" s="15">
        <v>1388803</v>
      </c>
      <c r="C55" s="15">
        <v>2687728</v>
      </c>
      <c r="D55" s="14"/>
    </row>
    <row r="56" spans="1:4" s="2" customFormat="1" ht="12.75">
      <c r="A56" s="2" t="s">
        <v>68</v>
      </c>
      <c r="B56" s="14">
        <v>119410</v>
      </c>
      <c r="C56" s="14">
        <v>145954</v>
      </c>
      <c r="D56" s="14"/>
    </row>
    <row r="57" spans="2:3" ht="12.75">
      <c r="B57" s="16"/>
      <c r="C57" s="16"/>
    </row>
    <row r="58" spans="1:3" ht="12.75">
      <c r="A58" s="31" t="s">
        <v>19</v>
      </c>
      <c r="B58" s="32">
        <v>6048549</v>
      </c>
      <c r="C58" s="32">
        <v>3828740</v>
      </c>
    </row>
    <row r="59" spans="1:3" ht="12.75">
      <c r="A59" s="42"/>
      <c r="B59" s="101"/>
      <c r="C59" s="101"/>
    </row>
    <row r="60" spans="1:3" ht="12.75">
      <c r="A60" s="102" t="s">
        <v>211</v>
      </c>
      <c r="B60" s="14">
        <v>2119106</v>
      </c>
      <c r="C60" s="14">
        <v>0</v>
      </c>
    </row>
    <row r="61" spans="1:3" ht="12.75">
      <c r="A61" s="9" t="s">
        <v>221</v>
      </c>
      <c r="B61" s="15">
        <v>2119106</v>
      </c>
      <c r="C61" s="14">
        <v>0</v>
      </c>
    </row>
    <row r="62" spans="1:3" ht="12.75">
      <c r="A62" s="2" t="s">
        <v>41</v>
      </c>
      <c r="B62" s="14">
        <v>1490104</v>
      </c>
      <c r="C62" s="14">
        <v>1143199</v>
      </c>
    </row>
    <row r="63" spans="1:4" s="9" customFormat="1" ht="12.75">
      <c r="A63" s="9" t="s">
        <v>43</v>
      </c>
      <c r="B63" s="15">
        <v>1298925</v>
      </c>
      <c r="C63" s="15">
        <v>1141406</v>
      </c>
      <c r="D63" s="15"/>
    </row>
    <row r="64" spans="1:4" s="9" customFormat="1" ht="12.75">
      <c r="A64" s="9" t="s">
        <v>222</v>
      </c>
      <c r="B64" s="15">
        <v>187468</v>
      </c>
      <c r="C64" s="15">
        <v>0</v>
      </c>
      <c r="D64" s="15"/>
    </row>
    <row r="65" spans="1:4" s="9" customFormat="1" ht="12.75">
      <c r="A65" s="9" t="s">
        <v>69</v>
      </c>
      <c r="B65" s="15">
        <v>3711</v>
      </c>
      <c r="C65" s="15">
        <v>1793</v>
      </c>
      <c r="D65" s="15"/>
    </row>
    <row r="66" spans="1:3" ht="12.75">
      <c r="A66" s="2" t="s">
        <v>20</v>
      </c>
      <c r="B66" s="14">
        <v>1760807</v>
      </c>
      <c r="C66" s="14">
        <v>1898226</v>
      </c>
    </row>
    <row r="67" spans="1:4" s="9" customFormat="1" ht="12.75">
      <c r="A67" s="9" t="s">
        <v>21</v>
      </c>
      <c r="B67" s="15">
        <v>1358745</v>
      </c>
      <c r="C67" s="15">
        <v>1399862</v>
      </c>
      <c r="D67" s="15"/>
    </row>
    <row r="68" spans="1:4" s="9" customFormat="1" ht="12.75">
      <c r="A68" s="9" t="s">
        <v>63</v>
      </c>
      <c r="B68" s="15">
        <v>5789</v>
      </c>
      <c r="C68" s="15">
        <v>8245</v>
      </c>
      <c r="D68" s="15"/>
    </row>
    <row r="69" spans="1:4" s="9" customFormat="1" ht="12.75">
      <c r="A69" s="9" t="s">
        <v>42</v>
      </c>
      <c r="B69" s="15">
        <v>198431</v>
      </c>
      <c r="C69" s="15">
        <v>143528</v>
      </c>
      <c r="D69" s="15"/>
    </row>
    <row r="70" spans="1:4" s="9" customFormat="1" ht="12.75">
      <c r="A70" s="9" t="s">
        <v>37</v>
      </c>
      <c r="B70" s="15">
        <v>52935</v>
      </c>
      <c r="C70" s="15">
        <v>30385</v>
      </c>
      <c r="D70" s="15"/>
    </row>
    <row r="71" spans="1:4" s="9" customFormat="1" ht="12.75">
      <c r="A71" s="9" t="s">
        <v>140</v>
      </c>
      <c r="B71" s="15">
        <v>0</v>
      </c>
      <c r="C71" s="15">
        <v>92531</v>
      </c>
      <c r="D71" s="15"/>
    </row>
    <row r="72" spans="1:4" s="9" customFormat="1" ht="12.75">
      <c r="A72" s="9" t="s">
        <v>44</v>
      </c>
      <c r="B72" s="15">
        <v>144907</v>
      </c>
      <c r="C72" s="15">
        <v>223675</v>
      </c>
      <c r="D72" s="15"/>
    </row>
    <row r="73" spans="1:4" s="9" customFormat="1" ht="12.75">
      <c r="A73" s="2" t="s">
        <v>29</v>
      </c>
      <c r="B73" s="14">
        <v>678532</v>
      </c>
      <c r="C73" s="14">
        <v>787315</v>
      </c>
      <c r="D73" s="15"/>
    </row>
    <row r="74" spans="1:3" ht="13.5" thickBot="1">
      <c r="A74" s="2"/>
      <c r="B74" s="14"/>
      <c r="C74" s="14"/>
    </row>
    <row r="75" spans="1:4" s="2" customFormat="1" ht="30.75" customHeight="1" thickBot="1">
      <c r="A75" s="33" t="s">
        <v>22</v>
      </c>
      <c r="B75" s="34">
        <v>10998714</v>
      </c>
      <c r="C75" s="35">
        <v>13316078</v>
      </c>
      <c r="D75" s="14"/>
    </row>
    <row r="76" spans="1:4" s="2" customFormat="1" ht="12.75">
      <c r="A76" s="10"/>
      <c r="B76" s="18"/>
      <c r="C76" s="18"/>
      <c r="D76" s="14"/>
    </row>
  </sheetData>
  <sheetProtection/>
  <mergeCells count="4">
    <mergeCell ref="A2:C2"/>
    <mergeCell ref="A3:C3"/>
    <mergeCell ref="A34:C34"/>
    <mergeCell ref="A35:C35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D53"/>
  <sheetViews>
    <sheetView workbookViewId="0" topLeftCell="A1">
      <selection activeCell="A59" sqref="A59"/>
    </sheetView>
  </sheetViews>
  <sheetFormatPr defaultColWidth="11.421875" defaultRowHeight="12.75"/>
  <cols>
    <col min="1" max="1" width="63.421875" style="1" customWidth="1"/>
    <col min="2" max="3" width="12.57421875" style="1" customWidth="1"/>
    <col min="4" max="4" width="12.7109375" style="16" bestFit="1" customWidth="1"/>
    <col min="5" max="5" width="13.28125" style="1" bestFit="1" customWidth="1"/>
    <col min="6" max="6" width="12.7109375" style="1" bestFit="1" customWidth="1"/>
    <col min="7" max="7" width="11.7109375" style="1" bestFit="1" customWidth="1"/>
    <col min="8" max="16384" width="11.421875" style="1" customWidth="1"/>
  </cols>
  <sheetData>
    <row r="1" ht="13.5" thickBot="1"/>
    <row r="2" spans="1:4" s="109" customFormat="1" ht="15" customHeight="1">
      <c r="A2" s="150" t="s">
        <v>64</v>
      </c>
      <c r="B2" s="151"/>
      <c r="C2" s="152"/>
      <c r="D2" s="108"/>
    </row>
    <row r="3" spans="1:4" s="109" customFormat="1" ht="15" customHeight="1" thickBot="1">
      <c r="A3" s="153" t="s">
        <v>209</v>
      </c>
      <c r="B3" s="154"/>
      <c r="C3" s="155"/>
      <c r="D3" s="108"/>
    </row>
    <row r="4" spans="1:3" ht="12.75">
      <c r="A4" s="5"/>
      <c r="B4" s="5"/>
      <c r="C4" s="5"/>
    </row>
    <row r="5" spans="1:3" ht="13.5" thickBot="1">
      <c r="A5" s="29" t="s">
        <v>28</v>
      </c>
      <c r="B5" s="30">
        <v>42369</v>
      </c>
      <c r="C5" s="30">
        <v>42004</v>
      </c>
    </row>
    <row r="6" spans="1:3" ht="13.5" thickTop="1">
      <c r="A6" s="6"/>
      <c r="B6" s="7"/>
      <c r="C6" s="7"/>
    </row>
    <row r="7" spans="1:3" ht="12.75">
      <c r="A7" s="6" t="s">
        <v>54</v>
      </c>
      <c r="B7" s="17"/>
      <c r="C7" s="17"/>
    </row>
    <row r="8" spans="1:3" ht="12.75">
      <c r="A8" s="6"/>
      <c r="B8" s="17"/>
      <c r="C8" s="17"/>
    </row>
    <row r="9" spans="1:3" ht="12.75">
      <c r="A9" s="113" t="s">
        <v>23</v>
      </c>
      <c r="B9" s="114">
        <v>12846451</v>
      </c>
      <c r="C9" s="114">
        <v>12712639</v>
      </c>
    </row>
    <row r="10" spans="1:3" ht="12.75">
      <c r="A10" s="13" t="s">
        <v>58</v>
      </c>
      <c r="B10" s="105">
        <v>12846451</v>
      </c>
      <c r="C10" s="19">
        <v>12712639</v>
      </c>
    </row>
    <row r="11" spans="1:3" ht="6" customHeight="1">
      <c r="A11" s="7"/>
      <c r="B11" s="17"/>
      <c r="C11" s="17"/>
    </row>
    <row r="12" spans="1:3" ht="12.75">
      <c r="A12" s="113" t="s">
        <v>45</v>
      </c>
      <c r="B12" s="114">
        <v>-5305679</v>
      </c>
      <c r="C12" s="114">
        <v>-6021703</v>
      </c>
    </row>
    <row r="13" spans="1:3" ht="12.75">
      <c r="A13" s="13" t="s">
        <v>50</v>
      </c>
      <c r="B13" s="19">
        <v>-228738</v>
      </c>
      <c r="C13" s="19">
        <v>-175645</v>
      </c>
    </row>
    <row r="14" spans="1:3" ht="12.75">
      <c r="A14" s="13" t="s">
        <v>51</v>
      </c>
      <c r="B14" s="19">
        <v>-5076941</v>
      </c>
      <c r="C14" s="19">
        <v>-5846058</v>
      </c>
    </row>
    <row r="15" spans="1:3" ht="6" customHeight="1">
      <c r="A15" s="7"/>
      <c r="B15" s="17"/>
      <c r="C15" s="17"/>
    </row>
    <row r="16" spans="1:3" ht="12.75">
      <c r="A16" s="113" t="s">
        <v>24</v>
      </c>
      <c r="B16" s="114">
        <v>-3806931</v>
      </c>
      <c r="C16" s="114">
        <v>-3594991</v>
      </c>
    </row>
    <row r="17" spans="1:3" ht="12.75">
      <c r="A17" s="13" t="s">
        <v>46</v>
      </c>
      <c r="B17" s="19">
        <v>-3075463</v>
      </c>
      <c r="C17" s="19">
        <v>-2941246</v>
      </c>
    </row>
    <row r="18" spans="1:3" ht="12.75">
      <c r="A18" s="13" t="s">
        <v>47</v>
      </c>
      <c r="B18" s="19">
        <v>-731468</v>
      </c>
      <c r="C18" s="19">
        <v>-653745</v>
      </c>
    </row>
    <row r="19" spans="1:3" ht="6" customHeight="1">
      <c r="A19" s="7"/>
      <c r="B19" s="17"/>
      <c r="C19" s="17"/>
    </row>
    <row r="20" spans="1:3" ht="12.75">
      <c r="A20" s="113" t="s">
        <v>26</v>
      </c>
      <c r="B20" s="114">
        <v>-4945148</v>
      </c>
      <c r="C20" s="114">
        <v>-739404</v>
      </c>
    </row>
    <row r="21" spans="1:3" ht="12.75">
      <c r="A21" s="13" t="s">
        <v>48</v>
      </c>
      <c r="B21" s="19">
        <v>-988571</v>
      </c>
      <c r="C21" s="19">
        <v>-717893</v>
      </c>
    </row>
    <row r="22" spans="1:3" ht="12.75">
      <c r="A22" s="13" t="s">
        <v>49</v>
      </c>
      <c r="B22" s="19">
        <v>-262525</v>
      </c>
      <c r="C22" s="19">
        <v>-2743</v>
      </c>
    </row>
    <row r="23" spans="1:3" ht="12.75">
      <c r="A23" s="13" t="s">
        <v>142</v>
      </c>
      <c r="B23" s="19">
        <v>-3694052</v>
      </c>
      <c r="C23" s="19">
        <v>-18768</v>
      </c>
    </row>
    <row r="24" spans="1:3" ht="6" customHeight="1">
      <c r="A24" s="7"/>
      <c r="B24" s="17"/>
      <c r="C24" s="17"/>
    </row>
    <row r="25" spans="1:3" ht="12.75">
      <c r="A25" s="113" t="s">
        <v>25</v>
      </c>
      <c r="B25" s="114">
        <v>-1399514</v>
      </c>
      <c r="C25" s="114">
        <v>-1501797</v>
      </c>
    </row>
    <row r="26" spans="1:3" ht="6" customHeight="1">
      <c r="A26" s="7"/>
      <c r="B26" s="17"/>
      <c r="C26" s="17"/>
    </row>
    <row r="27" spans="1:3" ht="12.75">
      <c r="A27" s="113" t="s">
        <v>27</v>
      </c>
      <c r="B27" s="114">
        <v>157351</v>
      </c>
      <c r="C27" s="114">
        <v>327513</v>
      </c>
    </row>
    <row r="28" spans="1:3" ht="6" customHeight="1">
      <c r="A28" s="7"/>
      <c r="B28" s="17"/>
      <c r="C28" s="17"/>
    </row>
    <row r="29" spans="1:3" ht="12.75">
      <c r="A29" s="113" t="s">
        <v>134</v>
      </c>
      <c r="B29" s="114">
        <v>0</v>
      </c>
      <c r="C29" s="114">
        <v>0</v>
      </c>
    </row>
    <row r="30" spans="1:3" ht="6" customHeight="1">
      <c r="A30" s="7"/>
      <c r="B30" s="17"/>
      <c r="C30" s="17"/>
    </row>
    <row r="31" spans="1:3" ht="12.75">
      <c r="A31" s="113" t="s">
        <v>135</v>
      </c>
      <c r="B31" s="114">
        <v>51550</v>
      </c>
      <c r="C31" s="114">
        <v>-245752</v>
      </c>
    </row>
    <row r="32" spans="1:3" ht="12.75">
      <c r="A32" s="7"/>
      <c r="B32" s="17"/>
      <c r="C32" s="17"/>
    </row>
    <row r="33" spans="1:4" s="11" customFormat="1" ht="12.75">
      <c r="A33" s="115" t="s">
        <v>55</v>
      </c>
      <c r="B33" s="116">
        <v>-2401920</v>
      </c>
      <c r="C33" s="116">
        <v>936505</v>
      </c>
      <c r="D33" s="15"/>
    </row>
    <row r="34" spans="1:3" ht="12.75">
      <c r="A34" s="115" t="s">
        <v>139</v>
      </c>
      <c r="B34" s="20"/>
      <c r="C34" s="20"/>
    </row>
    <row r="35" spans="1:3" ht="12.75">
      <c r="A35" s="102"/>
      <c r="B35" s="20"/>
      <c r="C35" s="20"/>
    </row>
    <row r="36" spans="2:3" ht="12.75">
      <c r="B36" s="20"/>
      <c r="C36" s="20"/>
    </row>
    <row r="37" spans="1:3" ht="12.75">
      <c r="A37" s="113" t="s">
        <v>59</v>
      </c>
      <c r="B37" s="112">
        <v>23767</v>
      </c>
      <c r="C37" s="112">
        <v>39670</v>
      </c>
    </row>
    <row r="38" spans="1:3" ht="12.75">
      <c r="A38" s="13" t="s">
        <v>52</v>
      </c>
      <c r="B38" s="19">
        <v>23767</v>
      </c>
      <c r="C38" s="19">
        <v>39670</v>
      </c>
    </row>
    <row r="39" spans="1:3" ht="6" customHeight="1">
      <c r="A39" s="8"/>
      <c r="B39" s="21"/>
      <c r="C39" s="21"/>
    </row>
    <row r="40" spans="1:3" ht="12.75">
      <c r="A40" s="111" t="s">
        <v>60</v>
      </c>
      <c r="B40" s="114">
        <v>-531518</v>
      </c>
      <c r="C40" s="114">
        <v>-291681</v>
      </c>
    </row>
    <row r="41" spans="1:3" ht="12.75">
      <c r="A41" s="13" t="s">
        <v>53</v>
      </c>
      <c r="B41" s="19">
        <v>-531518</v>
      </c>
      <c r="C41" s="19">
        <v>-291681</v>
      </c>
    </row>
    <row r="42" spans="1:3" ht="12.75">
      <c r="A42" s="102"/>
      <c r="B42" s="17"/>
      <c r="C42" s="17"/>
    </row>
    <row r="43" spans="1:3" ht="12.75">
      <c r="A43" s="115" t="s">
        <v>61</v>
      </c>
      <c r="B43" s="117">
        <v>-507751</v>
      </c>
      <c r="C43" s="117">
        <v>-252011</v>
      </c>
    </row>
    <row r="44" spans="1:3" ht="12.75">
      <c r="A44" s="102"/>
      <c r="B44" s="110"/>
      <c r="C44" s="110"/>
    </row>
    <row r="45" spans="2:3" ht="12.75">
      <c r="B45" s="17"/>
      <c r="C45" s="17"/>
    </row>
    <row r="46" spans="1:3" ht="12.75">
      <c r="A46" s="115" t="s">
        <v>56</v>
      </c>
      <c r="B46" s="116">
        <v>-2909671</v>
      </c>
      <c r="C46" s="116">
        <v>684494</v>
      </c>
    </row>
    <row r="47" spans="1:3" ht="12.75">
      <c r="A47" s="102"/>
      <c r="B47" s="17"/>
      <c r="C47" s="17"/>
    </row>
    <row r="48" spans="2:3" ht="12.75">
      <c r="B48" s="17"/>
      <c r="C48" s="17"/>
    </row>
    <row r="49" spans="1:4" s="102" customFormat="1" ht="12.75">
      <c r="A49" s="111" t="s">
        <v>62</v>
      </c>
      <c r="B49" s="112">
        <v>740200</v>
      </c>
      <c r="C49" s="112">
        <v>-169538</v>
      </c>
      <c r="D49" s="110"/>
    </row>
    <row r="50" spans="1:4" s="102" customFormat="1" ht="12.75">
      <c r="A50" s="9"/>
      <c r="B50" s="15"/>
      <c r="C50" s="15"/>
      <c r="D50" s="110"/>
    </row>
    <row r="51" spans="2:3" ht="13.5" thickBot="1">
      <c r="B51" s="17"/>
      <c r="C51" s="17"/>
    </row>
    <row r="52" spans="1:3" ht="30.75" customHeight="1" thickBot="1">
      <c r="A52" s="33" t="s">
        <v>220</v>
      </c>
      <c r="B52" s="34">
        <v>-2169471</v>
      </c>
      <c r="C52" s="35">
        <v>514956</v>
      </c>
    </row>
    <row r="53" spans="2:3" ht="12.75">
      <c r="B53" s="7"/>
      <c r="C53" s="7"/>
    </row>
  </sheetData>
  <sheetProtection/>
  <mergeCells count="2">
    <mergeCell ref="A2:C2"/>
    <mergeCell ref="A3:C3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C94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67.140625" style="1" customWidth="1"/>
    <col min="2" max="3" width="12.57421875" style="1" customWidth="1"/>
    <col min="4" max="4" width="12.28125" style="1" bestFit="1" customWidth="1"/>
    <col min="5" max="5" width="11.421875" style="1" customWidth="1"/>
    <col min="6" max="6" width="13.7109375" style="1" customWidth="1"/>
    <col min="7" max="16384" width="11.421875" style="1" customWidth="1"/>
  </cols>
  <sheetData>
    <row r="1" spans="1:3" ht="15" customHeight="1">
      <c r="A1" s="156" t="s">
        <v>64</v>
      </c>
      <c r="B1" s="157"/>
      <c r="C1" s="158"/>
    </row>
    <row r="2" spans="1:3" ht="15" customHeight="1" thickBot="1">
      <c r="A2" s="125" t="s">
        <v>219</v>
      </c>
      <c r="B2" s="126"/>
      <c r="C2" s="159"/>
    </row>
    <row r="3" spans="1:3" ht="12.75">
      <c r="A3" s="5"/>
      <c r="B3" s="5"/>
      <c r="C3" s="5"/>
    </row>
    <row r="4" spans="1:3" ht="13.5" thickBot="1">
      <c r="A4" s="3"/>
      <c r="B4" s="30">
        <v>42369</v>
      </c>
      <c r="C4" s="30">
        <v>42004</v>
      </c>
    </row>
    <row r="5" spans="1:3" ht="13.5" thickTop="1">
      <c r="A5" s="6"/>
      <c r="B5" s="7"/>
      <c r="C5" s="7"/>
    </row>
    <row r="6" spans="1:3" ht="12.75">
      <c r="A6" s="37" t="s">
        <v>70</v>
      </c>
      <c r="B6" s="23"/>
      <c r="C6" s="23"/>
    </row>
    <row r="7" spans="2:3" ht="12.75">
      <c r="B7" s="5"/>
      <c r="C7" s="5"/>
    </row>
    <row r="8" spans="1:3" ht="12.75">
      <c r="A8" s="38" t="s">
        <v>71</v>
      </c>
      <c r="B8" s="32">
        <v>-2909671</v>
      </c>
      <c r="C8" s="32">
        <v>684494</v>
      </c>
    </row>
    <row r="9" spans="1:3" ht="12.75">
      <c r="A9" s="38" t="s">
        <v>72</v>
      </c>
      <c r="B9" s="32">
        <v>3906045</v>
      </c>
      <c r="C9" s="32">
        <v>1672047</v>
      </c>
    </row>
    <row r="10" spans="1:3" ht="12.75">
      <c r="A10" s="12" t="s">
        <v>73</v>
      </c>
      <c r="B10" s="16">
        <v>1399514</v>
      </c>
      <c r="C10" s="16">
        <v>1501797</v>
      </c>
    </row>
    <row r="11" spans="1:3" ht="12.75">
      <c r="A11" s="12" t="s">
        <v>74</v>
      </c>
      <c r="B11" s="16"/>
      <c r="C11" s="16"/>
    </row>
    <row r="12" spans="1:3" ht="12.75">
      <c r="A12" s="12" t="s">
        <v>75</v>
      </c>
      <c r="B12" s="16">
        <v>2207681</v>
      </c>
      <c r="C12" s="16"/>
    </row>
    <row r="13" spans="1:3" ht="12.75">
      <c r="A13" s="12" t="s">
        <v>76</v>
      </c>
      <c r="B13" s="16">
        <v>-157351</v>
      </c>
      <c r="C13" s="16">
        <v>-327513</v>
      </c>
    </row>
    <row r="14" spans="1:3" ht="12.75">
      <c r="A14" s="12" t="s">
        <v>77</v>
      </c>
      <c r="B14" s="16">
        <v>-51550</v>
      </c>
      <c r="C14" s="16">
        <v>245752</v>
      </c>
    </row>
    <row r="15" spans="1:3" ht="12.75">
      <c r="A15" s="12" t="s">
        <v>78</v>
      </c>
      <c r="B15" s="16"/>
      <c r="C15" s="16"/>
    </row>
    <row r="16" spans="1:3" ht="12.75">
      <c r="A16" s="12" t="s">
        <v>79</v>
      </c>
      <c r="B16" s="16">
        <v>-23767</v>
      </c>
      <c r="C16" s="16">
        <v>-39670</v>
      </c>
    </row>
    <row r="17" spans="1:3" ht="12.75">
      <c r="A17" s="12" t="s">
        <v>80</v>
      </c>
      <c r="B17" s="16">
        <v>531518</v>
      </c>
      <c r="C17" s="16">
        <v>291681</v>
      </c>
    </row>
    <row r="18" spans="1:3" ht="12.75">
      <c r="A18" s="12" t="s">
        <v>81</v>
      </c>
      <c r="B18" s="16"/>
      <c r="C18" s="16"/>
    </row>
    <row r="19" spans="1:3" ht="12.75">
      <c r="A19" s="12" t="s">
        <v>82</v>
      </c>
      <c r="B19" s="16"/>
      <c r="C19" s="16"/>
    </row>
    <row r="20" spans="1:3" ht="12.75">
      <c r="A20" s="12" t="s">
        <v>83</v>
      </c>
      <c r="B20" s="16"/>
      <c r="C20" s="16"/>
    </row>
    <row r="21" spans="1:3" ht="12.75">
      <c r="A21" s="38" t="s">
        <v>84</v>
      </c>
      <c r="B21" s="32">
        <v>860216</v>
      </c>
      <c r="C21" s="32">
        <v>-16003</v>
      </c>
    </row>
    <row r="22" spans="1:3" ht="12.75">
      <c r="A22" s="12" t="s">
        <v>85</v>
      </c>
      <c r="B22" s="16"/>
      <c r="C22" s="16"/>
    </row>
    <row r="23" spans="1:3" ht="12.75">
      <c r="A23" s="12" t="s">
        <v>86</v>
      </c>
      <c r="B23" s="16">
        <v>1117927</v>
      </c>
      <c r="C23" s="16">
        <v>806543</v>
      </c>
    </row>
    <row r="24" spans="1:3" ht="12.75">
      <c r="A24" s="12" t="s">
        <v>87</v>
      </c>
      <c r="B24" s="16">
        <v>103046</v>
      </c>
      <c r="C24" s="16">
        <v>-103046</v>
      </c>
    </row>
    <row r="25" spans="1:3" ht="12.75">
      <c r="A25" s="12" t="s">
        <v>88</v>
      </c>
      <c r="B25" s="16">
        <v>488226</v>
      </c>
      <c r="C25" s="16">
        <v>-1072927</v>
      </c>
    </row>
    <row r="26" spans="1:3" ht="12.75">
      <c r="A26" s="12" t="s">
        <v>89</v>
      </c>
      <c r="B26" s="16">
        <v>-108783</v>
      </c>
      <c r="C26" s="16">
        <v>324002</v>
      </c>
    </row>
    <row r="27" spans="1:3" ht="12.75">
      <c r="A27" s="12" t="s">
        <v>90</v>
      </c>
      <c r="B27" s="16">
        <v>-740200</v>
      </c>
      <c r="C27" s="16">
        <v>29425</v>
      </c>
    </row>
    <row r="28" spans="1:3" ht="12.75">
      <c r="A28" s="38" t="s">
        <v>91</v>
      </c>
      <c r="B28" s="32">
        <v>-457467</v>
      </c>
      <c r="C28" s="32">
        <v>-402152</v>
      </c>
    </row>
    <row r="29" spans="1:3" ht="12.75">
      <c r="A29" s="12" t="s">
        <v>92</v>
      </c>
      <c r="B29" s="16">
        <v>-344050</v>
      </c>
      <c r="C29" s="16">
        <v>-291681</v>
      </c>
    </row>
    <row r="30" spans="1:3" ht="12.75">
      <c r="A30" s="12" t="s">
        <v>93</v>
      </c>
      <c r="B30" s="16"/>
      <c r="C30" s="16"/>
    </row>
    <row r="31" spans="1:3" ht="12.75">
      <c r="A31" s="12" t="s">
        <v>94</v>
      </c>
      <c r="B31" s="16"/>
      <c r="C31" s="16"/>
    </row>
    <row r="32" spans="1:3" ht="12.75">
      <c r="A32" s="12" t="s">
        <v>95</v>
      </c>
      <c r="B32" s="22">
        <v>27823</v>
      </c>
      <c r="C32" s="16">
        <v>55094</v>
      </c>
    </row>
    <row r="33" spans="1:3" ht="12.75">
      <c r="A33" s="12" t="s">
        <v>96</v>
      </c>
      <c r="B33" s="22">
        <v>-141240</v>
      </c>
      <c r="C33" s="16">
        <v>-165565</v>
      </c>
    </row>
    <row r="34" spans="1:3" ht="13.5" thickBot="1">
      <c r="A34" s="12" t="s">
        <v>97</v>
      </c>
      <c r="B34" s="16"/>
      <c r="C34" s="16">
        <v>0</v>
      </c>
    </row>
    <row r="35" spans="1:3" ht="30.75" customHeight="1" thickBot="1">
      <c r="A35" s="33" t="s">
        <v>98</v>
      </c>
      <c r="B35" s="34">
        <v>1399123</v>
      </c>
      <c r="C35" s="35">
        <v>1938386</v>
      </c>
    </row>
    <row r="36" spans="1:3" ht="12.75">
      <c r="A36" s="25"/>
      <c r="B36" s="16"/>
      <c r="C36" s="16"/>
    </row>
    <row r="37" spans="1:3" ht="12.75">
      <c r="A37" s="26"/>
      <c r="B37" s="16"/>
      <c r="C37" s="16"/>
    </row>
    <row r="38" spans="1:3" ht="12.75">
      <c r="A38" s="25"/>
      <c r="B38" s="16"/>
      <c r="C38" s="16"/>
    </row>
    <row r="39" spans="1:3" ht="12.75">
      <c r="A39" s="39" t="s">
        <v>99</v>
      </c>
      <c r="B39" s="16"/>
      <c r="C39" s="16"/>
    </row>
    <row r="40" spans="1:3" ht="12.75">
      <c r="A40" s="12"/>
      <c r="B40" s="16"/>
      <c r="C40" s="16"/>
    </row>
    <row r="41" spans="1:3" ht="12.75">
      <c r="A41" s="40" t="s">
        <v>100</v>
      </c>
      <c r="B41" s="32">
        <v>0</v>
      </c>
      <c r="C41" s="32">
        <v>-2655897</v>
      </c>
    </row>
    <row r="42" spans="1:3" ht="12.75">
      <c r="A42" s="25" t="s">
        <v>101</v>
      </c>
      <c r="B42" s="16"/>
      <c r="C42" s="16">
        <v>-400000</v>
      </c>
    </row>
    <row r="43" spans="1:3" ht="12.75">
      <c r="A43" s="25" t="s">
        <v>102</v>
      </c>
      <c r="B43" s="22">
        <v>0</v>
      </c>
      <c r="C43" s="16">
        <v>-739084</v>
      </c>
    </row>
    <row r="44" spans="1:3" ht="12.75">
      <c r="A44" s="25" t="s">
        <v>103</v>
      </c>
      <c r="B44" s="22">
        <v>0</v>
      </c>
      <c r="C44" s="16">
        <v>-899094</v>
      </c>
    </row>
    <row r="45" spans="1:3" ht="12.75">
      <c r="A45" s="25" t="s">
        <v>104</v>
      </c>
      <c r="B45" s="16"/>
      <c r="C45" s="16"/>
    </row>
    <row r="46" spans="1:3" ht="12.75">
      <c r="A46" s="25" t="s">
        <v>105</v>
      </c>
      <c r="B46" s="16"/>
      <c r="C46" s="16">
        <v>-617719</v>
      </c>
    </row>
    <row r="47" spans="1:3" ht="12.75">
      <c r="A47" s="12" t="s">
        <v>106</v>
      </c>
      <c r="B47" s="16"/>
      <c r="C47" s="16"/>
    </row>
    <row r="48" spans="1:3" ht="12.75">
      <c r="A48" s="12" t="s">
        <v>107</v>
      </c>
      <c r="B48" s="16"/>
      <c r="C48" s="16"/>
    </row>
    <row r="49" spans="1:3" ht="12.75">
      <c r="A49" s="40" t="s">
        <v>108</v>
      </c>
      <c r="B49" s="32">
        <v>451941</v>
      </c>
      <c r="C49" s="32">
        <v>387445</v>
      </c>
    </row>
    <row r="50" spans="1:3" ht="12.75">
      <c r="A50" s="25" t="s">
        <v>101</v>
      </c>
      <c r="B50" s="16"/>
      <c r="C50" s="16"/>
    </row>
    <row r="51" spans="1:3" ht="12.75">
      <c r="A51" s="25" t="s">
        <v>102</v>
      </c>
      <c r="B51" s="16"/>
      <c r="C51" s="16"/>
    </row>
    <row r="52" spans="1:3" ht="12.75">
      <c r="A52" s="25" t="s">
        <v>103</v>
      </c>
      <c r="B52" s="16">
        <v>51550</v>
      </c>
      <c r="C52" s="16">
        <v>387445</v>
      </c>
    </row>
    <row r="53" spans="1:3" ht="12.75">
      <c r="A53" s="25" t="s">
        <v>104</v>
      </c>
      <c r="B53" s="16"/>
      <c r="C53" s="16"/>
    </row>
    <row r="54" spans="1:3" ht="12.75">
      <c r="A54" s="25" t="s">
        <v>105</v>
      </c>
      <c r="B54" s="16">
        <v>400391</v>
      </c>
      <c r="C54" s="16"/>
    </row>
    <row r="55" spans="1:3" ht="12.75">
      <c r="A55" s="12" t="s">
        <v>106</v>
      </c>
      <c r="B55" s="16"/>
      <c r="C55" s="16"/>
    </row>
    <row r="56" spans="1:3" ht="13.5" thickBot="1">
      <c r="A56" s="12" t="s">
        <v>107</v>
      </c>
      <c r="B56" s="16"/>
      <c r="C56" s="16"/>
    </row>
    <row r="57" spans="1:3" ht="30.75" customHeight="1" thickBot="1">
      <c r="A57" s="33" t="s">
        <v>109</v>
      </c>
      <c r="B57" s="34">
        <v>451941</v>
      </c>
      <c r="C57" s="35">
        <v>-2268452</v>
      </c>
    </row>
    <row r="58" spans="1:3" ht="12.75">
      <c r="A58" s="24"/>
      <c r="B58" s="16"/>
      <c r="C58" s="16"/>
    </row>
    <row r="59" spans="1:3" ht="12.75">
      <c r="A59" s="12"/>
      <c r="B59" s="16"/>
      <c r="C59" s="16"/>
    </row>
    <row r="60" spans="1:3" ht="12.75">
      <c r="A60" s="27"/>
      <c r="B60" s="16"/>
      <c r="C60" s="16"/>
    </row>
    <row r="61" spans="1:3" ht="12.75">
      <c r="A61" s="39" t="s">
        <v>110</v>
      </c>
      <c r="B61" s="16"/>
      <c r="C61" s="16"/>
    </row>
    <row r="62" spans="1:3" ht="12.75">
      <c r="A62" s="12"/>
      <c r="B62" s="16"/>
      <c r="C62" s="16"/>
    </row>
    <row r="63" spans="1:3" ht="12.75">
      <c r="A63" s="38" t="s">
        <v>111</v>
      </c>
      <c r="B63" s="32">
        <v>0</v>
      </c>
      <c r="C63" s="32">
        <v>0</v>
      </c>
    </row>
    <row r="64" spans="1:3" ht="12.75">
      <c r="A64" s="12" t="s">
        <v>112</v>
      </c>
      <c r="B64" s="16"/>
      <c r="C64" s="16"/>
    </row>
    <row r="65" spans="1:3" ht="12.75">
      <c r="A65" s="12" t="s">
        <v>113</v>
      </c>
      <c r="B65" s="16"/>
      <c r="C65" s="16"/>
    </row>
    <row r="66" spans="1:3" ht="12.75">
      <c r="A66" s="12" t="s">
        <v>114</v>
      </c>
      <c r="B66" s="16"/>
      <c r="C66" s="16"/>
    </row>
    <row r="67" spans="1:3" ht="12.75">
      <c r="A67" s="12" t="s">
        <v>115</v>
      </c>
      <c r="B67" s="16"/>
      <c r="C67" s="16"/>
    </row>
    <row r="68" spans="1:3" ht="12.75">
      <c r="A68" s="12" t="s">
        <v>116</v>
      </c>
      <c r="B68" s="19"/>
      <c r="C68" s="19"/>
    </row>
    <row r="69" spans="1:3" ht="12.75">
      <c r="A69" s="38" t="s">
        <v>117</v>
      </c>
      <c r="B69" s="32">
        <v>-1139488</v>
      </c>
      <c r="C69" s="32">
        <v>295768</v>
      </c>
    </row>
    <row r="70" spans="1:3" ht="12.75">
      <c r="A70" s="12" t="s">
        <v>118</v>
      </c>
      <c r="B70" s="16"/>
      <c r="C70" s="16"/>
    </row>
    <row r="71" spans="1:3" ht="12.75">
      <c r="A71" s="12" t="s">
        <v>119</v>
      </c>
      <c r="B71" s="16"/>
      <c r="C71" s="16"/>
    </row>
    <row r="72" spans="1:3" ht="12.75">
      <c r="A72" s="12" t="s">
        <v>120</v>
      </c>
      <c r="B72" s="16"/>
      <c r="C72" s="16"/>
    </row>
    <row r="73" spans="1:3" ht="12.75">
      <c r="A73" s="12" t="s">
        <v>121</v>
      </c>
      <c r="B73" s="16"/>
      <c r="C73" s="16"/>
    </row>
    <row r="74" spans="1:3" ht="12.75">
      <c r="A74" s="12" t="s">
        <v>122</v>
      </c>
      <c r="B74" s="16"/>
      <c r="C74" s="16">
        <v>1412691</v>
      </c>
    </row>
    <row r="75" spans="1:3" ht="12.75">
      <c r="A75" s="12" t="s">
        <v>123</v>
      </c>
      <c r="B75" s="16"/>
      <c r="C75" s="16"/>
    </row>
    <row r="76" spans="1:3" ht="12.75">
      <c r="A76" s="12" t="s">
        <v>124</v>
      </c>
      <c r="B76" s="16"/>
      <c r="C76" s="16"/>
    </row>
    <row r="77" spans="1:3" ht="12.75">
      <c r="A77" s="12" t="s">
        <v>125</v>
      </c>
      <c r="B77" s="16"/>
      <c r="C77" s="16"/>
    </row>
    <row r="78" spans="1:3" ht="12.75">
      <c r="A78" s="12" t="s">
        <v>126</v>
      </c>
      <c r="B78" s="16"/>
      <c r="C78" s="16"/>
    </row>
    <row r="79" spans="1:3" ht="12.75">
      <c r="A79" s="12" t="s">
        <v>127</v>
      </c>
      <c r="B79" s="22">
        <v>-1139488</v>
      </c>
      <c r="C79" s="16">
        <v>-1116923</v>
      </c>
    </row>
    <row r="80" spans="1:3" ht="12.75">
      <c r="A80" s="38" t="s">
        <v>128</v>
      </c>
      <c r="B80" s="32">
        <v>1000000</v>
      </c>
      <c r="C80" s="32">
        <v>0</v>
      </c>
    </row>
    <row r="81" spans="1:3" ht="12.75">
      <c r="A81" s="12" t="s">
        <v>129</v>
      </c>
      <c r="B81" s="16">
        <v>1000000</v>
      </c>
      <c r="C81" s="16"/>
    </row>
    <row r="82" spans="1:3" ht="13.5" thickBot="1">
      <c r="A82" s="12" t="s">
        <v>130</v>
      </c>
      <c r="B82" s="16"/>
      <c r="C82" s="16"/>
    </row>
    <row r="83" spans="1:3" ht="30.75" customHeight="1" thickBot="1">
      <c r="A83" s="33" t="s">
        <v>223</v>
      </c>
      <c r="B83" s="34">
        <v>-2139488</v>
      </c>
      <c r="C83" s="35">
        <v>295768</v>
      </c>
    </row>
    <row r="84" spans="1:3" ht="12.75">
      <c r="A84" s="12"/>
      <c r="B84" s="16"/>
      <c r="C84" s="16"/>
    </row>
    <row r="85" spans="1:3" ht="12.75">
      <c r="A85" s="12"/>
      <c r="B85" s="16"/>
      <c r="C85" s="16"/>
    </row>
    <row r="86" spans="1:3" ht="12.75">
      <c r="A86" s="41" t="s">
        <v>131</v>
      </c>
      <c r="B86" s="16"/>
      <c r="C86" s="16"/>
    </row>
    <row r="87" spans="1:3" ht="13.5" thickBot="1">
      <c r="A87" s="24"/>
      <c r="B87" s="16"/>
      <c r="C87" s="16"/>
    </row>
    <row r="88" spans="1:3" ht="36" customHeight="1" thickBot="1">
      <c r="A88" s="107" t="s">
        <v>224</v>
      </c>
      <c r="B88" s="34">
        <v>-288424</v>
      </c>
      <c r="C88" s="35">
        <v>-34298</v>
      </c>
    </row>
    <row r="89" spans="1:3" ht="12.75">
      <c r="A89" s="24"/>
      <c r="B89" s="16"/>
      <c r="C89" s="16"/>
    </row>
    <row r="90" spans="1:3" ht="12.75">
      <c r="A90" s="12"/>
      <c r="B90" s="16"/>
      <c r="C90" s="16"/>
    </row>
    <row r="91" spans="1:3" ht="12.75">
      <c r="A91" s="24" t="s">
        <v>132</v>
      </c>
      <c r="B91" s="14">
        <v>2170275</v>
      </c>
      <c r="C91" s="14">
        <v>2204573</v>
      </c>
    </row>
    <row r="92" spans="1:3" ht="13.5" thickBot="1">
      <c r="A92" s="12"/>
      <c r="B92" s="16"/>
      <c r="C92" s="16"/>
    </row>
    <row r="93" spans="1:3" s="46" customFormat="1" ht="21.75" customHeight="1" thickBot="1">
      <c r="A93" s="43" t="s">
        <v>133</v>
      </c>
      <c r="B93" s="44">
        <v>1881851</v>
      </c>
      <c r="C93" s="45">
        <v>2170275</v>
      </c>
    </row>
    <row r="94" ht="12.75">
      <c r="A94" s="28"/>
    </row>
  </sheetData>
  <sheetProtection/>
  <mergeCells count="2">
    <mergeCell ref="A1:C1"/>
    <mergeCell ref="A2:C2"/>
  </mergeCells>
  <printOptions/>
  <pageMargins left="0.4" right="0.23" top="0.73" bottom="0.31" header="0" footer="0"/>
  <pageSetup horizontalDpi="600" verticalDpi="6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6:C34"/>
  <sheetViews>
    <sheetView zoomScalePageLayoutView="0" workbookViewId="0" topLeftCell="A4">
      <selection activeCell="J33" sqref="J33"/>
    </sheetView>
  </sheetViews>
  <sheetFormatPr defaultColWidth="11.421875" defaultRowHeight="12.75"/>
  <cols>
    <col min="1" max="1" width="64.7109375" style="0" bestFit="1" customWidth="1"/>
    <col min="2" max="2" width="10.8515625" style="0" bestFit="1" customWidth="1"/>
  </cols>
  <sheetData>
    <row r="4" s="1" customFormat="1" ht="12.75"/>
    <row r="5" s="1" customFormat="1" ht="13.5" thickBot="1"/>
    <row r="6" spans="1:3" s="1" customFormat="1" ht="12.75">
      <c r="A6" s="150" t="s">
        <v>64</v>
      </c>
      <c r="B6" s="151"/>
      <c r="C6" s="152"/>
    </row>
    <row r="7" spans="1:3" s="1" customFormat="1" ht="13.5" thickBot="1">
      <c r="A7" s="153" t="s">
        <v>212</v>
      </c>
      <c r="B7" s="154"/>
      <c r="C7" s="155"/>
    </row>
    <row r="8" spans="1:3" s="1" customFormat="1" ht="12.75">
      <c r="A8" s="5"/>
      <c r="B8" s="5"/>
      <c r="C8" s="5"/>
    </row>
    <row r="9" spans="1:3" s="1" customFormat="1" ht="13.5" thickBot="1">
      <c r="A9" s="29" t="s">
        <v>187</v>
      </c>
      <c r="B9" s="106">
        <v>42369</v>
      </c>
      <c r="C9" s="30">
        <v>42004</v>
      </c>
    </row>
    <row r="10" spans="1:3" s="1" customFormat="1" ht="13.5" thickTop="1">
      <c r="A10" s="6"/>
      <c r="B10" s="7"/>
      <c r="C10" s="7"/>
    </row>
    <row r="11" spans="1:3" s="1" customFormat="1" ht="12.75">
      <c r="A11" s="31" t="s">
        <v>188</v>
      </c>
      <c r="B11" s="32">
        <v>-2169471</v>
      </c>
      <c r="C11" s="32">
        <v>514956</v>
      </c>
    </row>
    <row r="12" spans="2:3" s="1" customFormat="1" ht="12.75">
      <c r="B12" s="20"/>
      <c r="C12" s="20"/>
    </row>
    <row r="13" spans="1:3" s="1" customFormat="1" ht="12.75">
      <c r="A13" s="100" t="s">
        <v>189</v>
      </c>
      <c r="B13" s="20"/>
      <c r="C13" s="20"/>
    </row>
    <row r="14" spans="1:3" s="1" customFormat="1" ht="12.75">
      <c r="A14" s="9" t="s">
        <v>190</v>
      </c>
      <c r="B14" s="19"/>
      <c r="C14" s="19"/>
    </row>
    <row r="15" spans="1:3" s="1" customFormat="1" ht="12.75">
      <c r="A15" s="9" t="s">
        <v>191</v>
      </c>
      <c r="B15" s="19"/>
      <c r="C15" s="19"/>
    </row>
    <row r="16" spans="1:3" s="1" customFormat="1" ht="12.75">
      <c r="A16" s="9" t="s">
        <v>192</v>
      </c>
      <c r="B16" s="19">
        <v>-12794</v>
      </c>
      <c r="C16" s="19">
        <v>29191</v>
      </c>
    </row>
    <row r="17" spans="1:3" s="1" customFormat="1" ht="12.75">
      <c r="A17" s="9" t="s">
        <v>193</v>
      </c>
      <c r="B17" s="19"/>
      <c r="C17" s="19"/>
    </row>
    <row r="18" spans="1:3" s="1" customFormat="1" ht="12.75">
      <c r="A18" s="9" t="s">
        <v>194</v>
      </c>
      <c r="B18" s="19"/>
      <c r="C18" s="19"/>
    </row>
    <row r="19" spans="1:3" s="1" customFormat="1" ht="12.75">
      <c r="A19" s="9" t="s">
        <v>195</v>
      </c>
      <c r="B19" s="19"/>
      <c r="C19" s="19"/>
    </row>
    <row r="20" spans="1:3" s="1" customFormat="1" ht="12.75">
      <c r="A20" s="9" t="s">
        <v>196</v>
      </c>
      <c r="B20" s="19"/>
      <c r="C20" s="19"/>
    </row>
    <row r="21" spans="1:3" s="1" customFormat="1" ht="12.75">
      <c r="A21" s="31" t="s">
        <v>197</v>
      </c>
      <c r="B21" s="32">
        <v>-12794</v>
      </c>
      <c r="C21" s="32">
        <v>29191</v>
      </c>
    </row>
    <row r="22" spans="1:3" s="1" customFormat="1" ht="12.75">
      <c r="A22" s="31" t="s">
        <v>198</v>
      </c>
      <c r="B22" s="101"/>
      <c r="C22" s="101"/>
    </row>
    <row r="23" spans="2:3" s="1" customFormat="1" ht="12.75">
      <c r="B23" s="20"/>
      <c r="C23" s="20"/>
    </row>
    <row r="24" spans="1:3" s="1" customFormat="1" ht="12.75">
      <c r="A24" s="100" t="s">
        <v>199</v>
      </c>
      <c r="B24" s="20"/>
      <c r="C24" s="20"/>
    </row>
    <row r="25" spans="1:3" s="1" customFormat="1" ht="12.75">
      <c r="A25" s="9" t="s">
        <v>200</v>
      </c>
      <c r="B25" s="19"/>
      <c r="C25" s="19"/>
    </row>
    <row r="26" spans="1:3" s="1" customFormat="1" ht="12.75">
      <c r="A26" s="13" t="s">
        <v>201</v>
      </c>
      <c r="B26" s="15"/>
      <c r="C26" s="15"/>
    </row>
    <row r="27" spans="1:3" s="1" customFormat="1" ht="12.75">
      <c r="A27" s="9" t="s">
        <v>202</v>
      </c>
      <c r="B27" s="19">
        <v>-157351</v>
      </c>
      <c r="C27" s="19">
        <v>-327514</v>
      </c>
    </row>
    <row r="28" spans="1:3" s="1" customFormat="1" ht="12.75">
      <c r="A28" s="9" t="s">
        <v>203</v>
      </c>
      <c r="B28" s="15"/>
      <c r="C28" s="15"/>
    </row>
    <row r="29" spans="1:3" s="1" customFormat="1" ht="12.75">
      <c r="A29" s="9" t="s">
        <v>204</v>
      </c>
      <c r="B29" s="19"/>
      <c r="C29" s="19"/>
    </row>
    <row r="30" spans="1:3" s="1" customFormat="1" ht="12.75">
      <c r="A30" s="9" t="s">
        <v>205</v>
      </c>
      <c r="B30" s="19">
        <v>39337.75</v>
      </c>
      <c r="C30" s="19">
        <v>98254</v>
      </c>
    </row>
    <row r="31" spans="1:3" s="1" customFormat="1" ht="12.75">
      <c r="A31" s="31" t="s">
        <v>206</v>
      </c>
      <c r="B31" s="32">
        <v>-118013.25</v>
      </c>
      <c r="C31" s="32">
        <v>-229260</v>
      </c>
    </row>
    <row r="32" spans="1:3" s="1" customFormat="1" ht="12.75">
      <c r="A32" s="31" t="s">
        <v>207</v>
      </c>
      <c r="B32" s="101"/>
      <c r="C32" s="101"/>
    </row>
    <row r="33" spans="2:3" s="1" customFormat="1" ht="13.5" thickBot="1">
      <c r="B33" s="16"/>
      <c r="C33" s="16"/>
    </row>
    <row r="34" spans="1:3" s="1" customFormat="1" ht="30.75" customHeight="1" thickBot="1">
      <c r="A34" s="33" t="s">
        <v>208</v>
      </c>
      <c r="B34" s="34">
        <v>-2300278.25</v>
      </c>
      <c r="C34" s="35">
        <v>314887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33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26.8515625" style="1" customWidth="1"/>
    <col min="2" max="2" width="11.8515625" style="1" customWidth="1"/>
    <col min="3" max="3" width="10.7109375" style="1" customWidth="1"/>
    <col min="4" max="4" width="9.7109375" style="1" customWidth="1"/>
    <col min="5" max="5" width="10.57421875" style="1" customWidth="1"/>
    <col min="6" max="6" width="14.57421875" style="1" customWidth="1"/>
    <col min="7" max="7" width="12.7109375" style="1" customWidth="1"/>
    <col min="8" max="8" width="13.140625" style="1" customWidth="1"/>
    <col min="9" max="9" width="12.28125" style="1" customWidth="1"/>
    <col min="10" max="10" width="10.140625" style="1" customWidth="1"/>
    <col min="11" max="11" width="13.140625" style="1" customWidth="1"/>
    <col min="12" max="12" width="11.00390625" style="1" customWidth="1"/>
    <col min="13" max="13" width="13.57421875" style="1" bestFit="1" customWidth="1"/>
    <col min="14" max="14" width="10.57421875" style="1" bestFit="1" customWidth="1"/>
    <col min="15" max="16384" width="11.421875" style="1" customWidth="1"/>
  </cols>
  <sheetData>
    <row r="1" spans="1:7" ht="12.75">
      <c r="A1" s="156" t="s">
        <v>64</v>
      </c>
      <c r="B1" s="157"/>
      <c r="C1" s="158"/>
      <c r="D1" s="48"/>
      <c r="E1" s="48"/>
      <c r="F1" s="48"/>
      <c r="G1" s="48"/>
    </row>
    <row r="2" spans="1:7" ht="13.5" thickBot="1">
      <c r="A2" s="125" t="s">
        <v>143</v>
      </c>
      <c r="B2" s="126"/>
      <c r="C2" s="159"/>
      <c r="D2" s="48"/>
      <c r="E2" s="48"/>
      <c r="F2" s="48"/>
      <c r="G2" s="48"/>
    </row>
    <row r="3" spans="1:4" ht="12.75">
      <c r="A3" s="5"/>
      <c r="B3" s="5"/>
      <c r="C3" s="5"/>
      <c r="D3" s="5"/>
    </row>
    <row r="4" spans="1:4" ht="13.5" thickBot="1">
      <c r="A4" s="29" t="s">
        <v>144</v>
      </c>
      <c r="B4" s="29"/>
      <c r="C4" s="29"/>
      <c r="D4" s="29"/>
    </row>
    <row r="5" spans="1:4" ht="14.25" thickBot="1" thickTop="1">
      <c r="A5" s="5"/>
      <c r="B5" s="5"/>
      <c r="C5" s="5"/>
      <c r="D5" s="5"/>
    </row>
    <row r="6" spans="1:14" s="55" customFormat="1" ht="11.25">
      <c r="A6" s="49"/>
      <c r="B6" s="50"/>
      <c r="C6" s="51"/>
      <c r="D6" s="52"/>
      <c r="E6" s="53"/>
      <c r="F6" s="52" t="s">
        <v>145</v>
      </c>
      <c r="G6" s="54"/>
      <c r="H6" s="52"/>
      <c r="I6" s="53"/>
      <c r="J6" s="52"/>
      <c r="K6" s="53" t="s">
        <v>146</v>
      </c>
      <c r="L6" s="52"/>
      <c r="M6" s="53" t="s">
        <v>147</v>
      </c>
      <c r="N6" s="52"/>
    </row>
    <row r="7" spans="1:14" s="55" customFormat="1" ht="12" thickBot="1">
      <c r="A7" s="49"/>
      <c r="B7" s="160" t="s">
        <v>148</v>
      </c>
      <c r="C7" s="161"/>
      <c r="D7" s="57"/>
      <c r="E7" s="58"/>
      <c r="F7" s="57" t="s">
        <v>149</v>
      </c>
      <c r="G7" s="59" t="s">
        <v>150</v>
      </c>
      <c r="H7" s="57" t="s">
        <v>151</v>
      </c>
      <c r="I7" s="58"/>
      <c r="J7" s="57"/>
      <c r="K7" s="58" t="s">
        <v>152</v>
      </c>
      <c r="L7" s="57" t="s">
        <v>153</v>
      </c>
      <c r="M7" s="58" t="s">
        <v>154</v>
      </c>
      <c r="N7" s="57"/>
    </row>
    <row r="8" spans="1:14" s="55" customFormat="1" ht="11.25">
      <c r="A8" s="49"/>
      <c r="B8" s="50"/>
      <c r="C8" s="60"/>
      <c r="D8" s="57" t="s">
        <v>155</v>
      </c>
      <c r="E8" s="58"/>
      <c r="F8" s="57" t="s">
        <v>156</v>
      </c>
      <c r="G8" s="59" t="s">
        <v>157</v>
      </c>
      <c r="H8" s="57" t="s">
        <v>158</v>
      </c>
      <c r="I8" s="58" t="s">
        <v>159</v>
      </c>
      <c r="J8" s="57" t="s">
        <v>160</v>
      </c>
      <c r="K8" s="58" t="s">
        <v>161</v>
      </c>
      <c r="L8" s="57" t="s">
        <v>162</v>
      </c>
      <c r="M8" s="58" t="s">
        <v>163</v>
      </c>
      <c r="N8" s="57"/>
    </row>
    <row r="9" spans="1:14" s="55" customFormat="1" ht="12" thickBot="1">
      <c r="A9" s="61"/>
      <c r="B9" s="62" t="s">
        <v>164</v>
      </c>
      <c r="C9" s="63" t="s">
        <v>165</v>
      </c>
      <c r="D9" s="64" t="s">
        <v>166</v>
      </c>
      <c r="E9" s="65" t="s">
        <v>167</v>
      </c>
      <c r="F9" s="64" t="s">
        <v>168</v>
      </c>
      <c r="G9" s="56" t="s">
        <v>169</v>
      </c>
      <c r="H9" s="57" t="s">
        <v>170</v>
      </c>
      <c r="I9" s="65" t="s">
        <v>171</v>
      </c>
      <c r="J9" s="64" t="s">
        <v>172</v>
      </c>
      <c r="K9" s="65" t="s">
        <v>173</v>
      </c>
      <c r="L9" s="64" t="s">
        <v>174</v>
      </c>
      <c r="M9" s="65" t="s">
        <v>175</v>
      </c>
      <c r="N9" s="64" t="s">
        <v>141</v>
      </c>
    </row>
    <row r="10" spans="1:14" s="55" customFormat="1" ht="12" thickBot="1">
      <c r="A10" s="66"/>
      <c r="B10" s="67">
        <v>1</v>
      </c>
      <c r="C10" s="67">
        <v>2</v>
      </c>
      <c r="D10" s="68">
        <v>3</v>
      </c>
      <c r="E10" s="69">
        <v>4</v>
      </c>
      <c r="F10" s="70">
        <v>5</v>
      </c>
      <c r="G10" s="69">
        <v>6</v>
      </c>
      <c r="H10" s="71">
        <v>7</v>
      </c>
      <c r="I10" s="69">
        <v>8</v>
      </c>
      <c r="J10" s="67">
        <v>9</v>
      </c>
      <c r="K10" s="69">
        <v>10</v>
      </c>
      <c r="L10" s="70">
        <v>11</v>
      </c>
      <c r="M10" s="69">
        <v>12</v>
      </c>
      <c r="N10" s="67">
        <v>13</v>
      </c>
    </row>
    <row r="11" spans="1:14" s="55" customFormat="1" ht="26.25" customHeight="1" thickBot="1">
      <c r="A11" s="72" t="s">
        <v>213</v>
      </c>
      <c r="B11" s="73">
        <v>4437873</v>
      </c>
      <c r="C11" s="73">
        <v>0</v>
      </c>
      <c r="D11" s="73">
        <v>0</v>
      </c>
      <c r="E11" s="73">
        <v>796923</v>
      </c>
      <c r="F11" s="73">
        <v>0</v>
      </c>
      <c r="G11" s="73">
        <v>0</v>
      </c>
      <c r="H11" s="73">
        <v>0</v>
      </c>
      <c r="I11" s="73">
        <v>432027</v>
      </c>
      <c r="J11" s="73">
        <v>0</v>
      </c>
      <c r="K11" s="73">
        <v>0</v>
      </c>
      <c r="L11" s="73">
        <v>0</v>
      </c>
      <c r="M11" s="73">
        <v>637931</v>
      </c>
      <c r="N11" s="75">
        <f aca="true" t="shared" si="0" ref="N11:N16">SUM(B11:M11)</f>
        <v>6304754</v>
      </c>
    </row>
    <row r="12" spans="1:15" s="55" customFormat="1" ht="26.25" customHeight="1" thickBot="1">
      <c r="A12" s="72" t="s">
        <v>183</v>
      </c>
      <c r="B12" s="74"/>
      <c r="C12" s="74"/>
      <c r="D12" s="74"/>
      <c r="E12" s="74"/>
      <c r="F12" s="74"/>
      <c r="G12" s="74"/>
      <c r="H12" s="74"/>
      <c r="I12" s="74">
        <v>0</v>
      </c>
      <c r="J12" s="74"/>
      <c r="K12" s="74"/>
      <c r="L12" s="74"/>
      <c r="M12" s="74">
        <v>0</v>
      </c>
      <c r="N12" s="75">
        <f t="shared" si="0"/>
        <v>0</v>
      </c>
      <c r="O12" s="49"/>
    </row>
    <row r="13" spans="1:15" s="55" customFormat="1" ht="26.25" customHeight="1" thickBot="1">
      <c r="A13" s="72" t="s">
        <v>184</v>
      </c>
      <c r="B13" s="74"/>
      <c r="C13" s="74"/>
      <c r="D13" s="74"/>
      <c r="E13" s="74"/>
      <c r="F13" s="74"/>
      <c r="G13" s="74"/>
      <c r="H13" s="74">
        <v>0</v>
      </c>
      <c r="I13" s="74">
        <v>0</v>
      </c>
      <c r="J13" s="74"/>
      <c r="K13" s="74"/>
      <c r="L13" s="74"/>
      <c r="M13" s="74"/>
      <c r="N13" s="75">
        <f t="shared" si="0"/>
        <v>0</v>
      </c>
      <c r="O13" s="49"/>
    </row>
    <row r="14" spans="1:15" s="55" customFormat="1" ht="26.25" customHeight="1" thickBot="1">
      <c r="A14" s="76" t="s">
        <v>176</v>
      </c>
      <c r="B14" s="75">
        <f aca="true" t="shared" si="1" ref="B14:M14">SUM(B11:B13)</f>
        <v>4437873</v>
      </c>
      <c r="C14" s="75">
        <f t="shared" si="1"/>
        <v>0</v>
      </c>
      <c r="D14" s="75">
        <f t="shared" si="1"/>
        <v>0</v>
      </c>
      <c r="E14" s="75">
        <f t="shared" si="1"/>
        <v>796923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75">
        <f t="shared" si="1"/>
        <v>432027</v>
      </c>
      <c r="J14" s="75">
        <f t="shared" si="1"/>
        <v>0</v>
      </c>
      <c r="K14" s="75">
        <f t="shared" si="1"/>
        <v>0</v>
      </c>
      <c r="L14" s="75">
        <f t="shared" si="1"/>
        <v>0</v>
      </c>
      <c r="M14" s="75">
        <f t="shared" si="1"/>
        <v>637931</v>
      </c>
      <c r="N14" s="75">
        <f t="shared" si="0"/>
        <v>6304754</v>
      </c>
      <c r="O14" s="49"/>
    </row>
    <row r="15" spans="1:15" s="55" customFormat="1" ht="26.25" customHeight="1" thickBot="1">
      <c r="A15" s="77" t="s">
        <v>177</v>
      </c>
      <c r="B15" s="78"/>
      <c r="C15" s="78"/>
      <c r="D15" s="78"/>
      <c r="E15" s="78"/>
      <c r="F15" s="78"/>
      <c r="G15" s="78"/>
      <c r="H15" s="78"/>
      <c r="I15" s="78">
        <v>514956</v>
      </c>
      <c r="J15" s="78"/>
      <c r="K15" s="78"/>
      <c r="L15" s="78"/>
      <c r="M15" s="78">
        <v>-200068</v>
      </c>
      <c r="N15" s="78">
        <f t="shared" si="0"/>
        <v>314888</v>
      </c>
      <c r="O15" s="49"/>
    </row>
    <row r="16" spans="1:15" s="55" customFormat="1" ht="26.25" customHeight="1" thickBot="1">
      <c r="A16" s="77" t="s">
        <v>178</v>
      </c>
      <c r="B16" s="78">
        <f aca="true" t="shared" si="2" ref="B16:J16">SUM(B17:B19)</f>
        <v>0</v>
      </c>
      <c r="C16" s="78">
        <f t="shared" si="2"/>
        <v>0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0</v>
      </c>
      <c r="H16" s="78">
        <f t="shared" si="2"/>
        <v>0</v>
      </c>
      <c r="I16" s="78">
        <f t="shared" si="2"/>
        <v>0</v>
      </c>
      <c r="J16" s="78">
        <f t="shared" si="2"/>
        <v>0</v>
      </c>
      <c r="K16" s="78">
        <v>0</v>
      </c>
      <c r="L16" s="78">
        <f>SUM(L17:L19)</f>
        <v>0</v>
      </c>
      <c r="M16" s="79">
        <f>SUM(M17:M19)</f>
        <v>0</v>
      </c>
      <c r="N16" s="75">
        <f t="shared" si="0"/>
        <v>0</v>
      </c>
      <c r="O16" s="49"/>
    </row>
    <row r="17" spans="1:14" s="55" customFormat="1" ht="26.25" customHeight="1">
      <c r="A17" s="80" t="s">
        <v>179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  <c r="N17" s="83"/>
    </row>
    <row r="18" spans="1:14" s="55" customFormat="1" ht="26.25" customHeight="1">
      <c r="A18" s="80" t="s">
        <v>180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4"/>
      <c r="N18" s="81"/>
    </row>
    <row r="19" spans="1:14" s="55" customFormat="1" ht="26.25" customHeight="1" thickBot="1">
      <c r="A19" s="80" t="s">
        <v>181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5"/>
      <c r="N19" s="86"/>
    </row>
    <row r="20" spans="1:14" s="55" customFormat="1" ht="26.25" customHeight="1" thickBot="1">
      <c r="A20" s="72" t="s">
        <v>182</v>
      </c>
      <c r="B20" s="87"/>
      <c r="C20" s="87"/>
      <c r="D20" s="87"/>
      <c r="E20" s="87">
        <v>432027</v>
      </c>
      <c r="F20" s="87"/>
      <c r="G20" s="87">
        <v>0</v>
      </c>
      <c r="H20" s="87">
        <v>0</v>
      </c>
      <c r="I20" s="87">
        <v>-432027</v>
      </c>
      <c r="J20" s="87"/>
      <c r="K20" s="87"/>
      <c r="L20" s="87"/>
      <c r="M20" s="87">
        <v>0</v>
      </c>
      <c r="N20" s="86">
        <f>SUM(B20:M20)</f>
        <v>0</v>
      </c>
    </row>
    <row r="21" spans="1:14" s="55" customFormat="1" ht="26.25" customHeight="1" thickBot="1">
      <c r="A21" s="88" t="s">
        <v>214</v>
      </c>
      <c r="B21" s="89">
        <f aca="true" t="shared" si="3" ref="B21:M21">B14+B15+B16+B20</f>
        <v>4437873</v>
      </c>
      <c r="C21" s="89">
        <f t="shared" si="3"/>
        <v>0</v>
      </c>
      <c r="D21" s="89">
        <f t="shared" si="3"/>
        <v>0</v>
      </c>
      <c r="E21" s="89">
        <f t="shared" si="3"/>
        <v>1228950</v>
      </c>
      <c r="F21" s="89">
        <f t="shared" si="3"/>
        <v>0</v>
      </c>
      <c r="G21" s="89">
        <f t="shared" si="3"/>
        <v>0</v>
      </c>
      <c r="H21" s="89">
        <f t="shared" si="3"/>
        <v>0</v>
      </c>
      <c r="I21" s="89">
        <f t="shared" si="3"/>
        <v>514956</v>
      </c>
      <c r="J21" s="89">
        <f t="shared" si="3"/>
        <v>0</v>
      </c>
      <c r="K21" s="89">
        <f t="shared" si="3"/>
        <v>0</v>
      </c>
      <c r="L21" s="89">
        <f t="shared" si="3"/>
        <v>0</v>
      </c>
      <c r="M21" s="89">
        <f t="shared" si="3"/>
        <v>437863</v>
      </c>
      <c r="N21" s="90">
        <f>SUM(B21:M21)</f>
        <v>6619642</v>
      </c>
    </row>
    <row r="22" spans="1:14" s="55" customFormat="1" ht="26.25" customHeight="1" thickBot="1">
      <c r="A22" s="72" t="s">
        <v>215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8">
        <f aca="true" t="shared" si="4" ref="N22:N27">SUM(B22:M22)</f>
        <v>0</v>
      </c>
    </row>
    <row r="23" spans="1:14" s="55" customFormat="1" ht="26.25" customHeight="1" thickBot="1">
      <c r="A23" s="76" t="s">
        <v>216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8">
        <f t="shared" si="4"/>
        <v>0</v>
      </c>
    </row>
    <row r="24" spans="1:14" s="55" customFormat="1" ht="26.25" customHeight="1" thickBot="1">
      <c r="A24" s="77" t="s">
        <v>217</v>
      </c>
      <c r="B24" s="78">
        <f aca="true" t="shared" si="5" ref="B24:M24">SUM(B21:B23)</f>
        <v>4437873</v>
      </c>
      <c r="C24" s="78">
        <f t="shared" si="5"/>
        <v>0</v>
      </c>
      <c r="D24" s="78">
        <f t="shared" si="5"/>
        <v>0</v>
      </c>
      <c r="E24" s="78">
        <f t="shared" si="5"/>
        <v>1228950</v>
      </c>
      <c r="F24" s="78">
        <f t="shared" si="5"/>
        <v>0</v>
      </c>
      <c r="G24" s="78">
        <f t="shared" si="5"/>
        <v>0</v>
      </c>
      <c r="H24" s="78">
        <f t="shared" si="5"/>
        <v>0</v>
      </c>
      <c r="I24" s="78">
        <v>514956</v>
      </c>
      <c r="J24" s="78">
        <f t="shared" si="5"/>
        <v>0</v>
      </c>
      <c r="K24" s="78">
        <f t="shared" si="5"/>
        <v>0</v>
      </c>
      <c r="L24" s="78">
        <f t="shared" si="5"/>
        <v>0</v>
      </c>
      <c r="M24" s="78">
        <f t="shared" si="5"/>
        <v>437863</v>
      </c>
      <c r="N24" s="78">
        <f t="shared" si="4"/>
        <v>6619642</v>
      </c>
    </row>
    <row r="25" spans="1:14" s="55" customFormat="1" ht="26.25" customHeight="1" thickBot="1">
      <c r="A25" s="77" t="s">
        <v>177</v>
      </c>
      <c r="B25" s="78"/>
      <c r="C25" s="78"/>
      <c r="D25" s="78"/>
      <c r="E25" s="78"/>
      <c r="F25" s="78"/>
      <c r="G25" s="78"/>
      <c r="H25" s="78"/>
      <c r="I25" s="78">
        <v>-2169471</v>
      </c>
      <c r="J25" s="78"/>
      <c r="K25" s="78"/>
      <c r="L25" s="78"/>
      <c r="M25" s="91">
        <v>-130807</v>
      </c>
      <c r="N25" s="92">
        <f t="shared" si="4"/>
        <v>-2300278</v>
      </c>
    </row>
    <row r="26" spans="1:14" s="55" customFormat="1" ht="26.25" customHeight="1" thickBot="1">
      <c r="A26" s="77" t="s">
        <v>178</v>
      </c>
      <c r="B26" s="78">
        <f aca="true" t="shared" si="6" ref="B26:M26">SUM(B27:B29)</f>
        <v>0</v>
      </c>
      <c r="C26" s="78">
        <f t="shared" si="6"/>
        <v>0</v>
      </c>
      <c r="D26" s="78">
        <f t="shared" si="6"/>
        <v>0</v>
      </c>
      <c r="E26" s="78">
        <f t="shared" si="6"/>
        <v>-1000000</v>
      </c>
      <c r="F26" s="78">
        <f t="shared" si="6"/>
        <v>0</v>
      </c>
      <c r="G26" s="78">
        <f t="shared" si="6"/>
        <v>0</v>
      </c>
      <c r="H26" s="78">
        <f t="shared" si="6"/>
        <v>0</v>
      </c>
      <c r="I26" s="78">
        <f t="shared" si="6"/>
        <v>0</v>
      </c>
      <c r="J26" s="78">
        <f t="shared" si="6"/>
        <v>0</v>
      </c>
      <c r="K26" s="78">
        <f t="shared" si="6"/>
        <v>0</v>
      </c>
      <c r="L26" s="78">
        <f t="shared" si="6"/>
        <v>0</v>
      </c>
      <c r="M26" s="91">
        <f t="shared" si="6"/>
        <v>0</v>
      </c>
      <c r="N26" s="78">
        <f t="shared" si="4"/>
        <v>-1000000</v>
      </c>
    </row>
    <row r="27" spans="1:14" s="55" customFormat="1" ht="26.25" customHeight="1">
      <c r="A27" s="80" t="s">
        <v>179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93"/>
      <c r="N27" s="83">
        <f t="shared" si="4"/>
        <v>0</v>
      </c>
    </row>
    <row r="28" spans="1:14" s="55" customFormat="1" ht="26.25" customHeight="1">
      <c r="A28" s="80" t="s">
        <v>185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93"/>
      <c r="N28" s="81"/>
    </row>
    <row r="29" spans="1:14" s="55" customFormat="1" ht="26.25" customHeight="1" thickBot="1">
      <c r="A29" s="80" t="s">
        <v>186</v>
      </c>
      <c r="B29" s="81"/>
      <c r="C29" s="81"/>
      <c r="D29" s="81"/>
      <c r="E29" s="81">
        <v>-1000000</v>
      </c>
      <c r="F29" s="81"/>
      <c r="G29" s="81"/>
      <c r="H29" s="81"/>
      <c r="I29" s="81"/>
      <c r="J29" s="81"/>
      <c r="K29" s="81"/>
      <c r="L29" s="81"/>
      <c r="M29" s="93"/>
      <c r="N29" s="86">
        <f>SUM(B29:M29)</f>
        <v>-1000000</v>
      </c>
    </row>
    <row r="30" spans="1:14" s="55" customFormat="1" ht="26.25" customHeight="1" thickBot="1">
      <c r="A30" s="76" t="s">
        <v>182</v>
      </c>
      <c r="B30" s="94"/>
      <c r="C30" s="94"/>
      <c r="D30" s="94"/>
      <c r="E30" s="95">
        <v>514956</v>
      </c>
      <c r="F30" s="94"/>
      <c r="G30" s="94">
        <v>0</v>
      </c>
      <c r="H30" s="94">
        <v>0</v>
      </c>
      <c r="I30" s="94">
        <v>-514956</v>
      </c>
      <c r="J30" s="94"/>
      <c r="K30" s="94"/>
      <c r="L30" s="94"/>
      <c r="M30" s="95">
        <v>0</v>
      </c>
      <c r="N30" s="94">
        <f>SUM(B30:M30)</f>
        <v>0</v>
      </c>
    </row>
    <row r="31" spans="1:14" s="55" customFormat="1" ht="26.25" customHeight="1" thickBot="1">
      <c r="A31" s="96" t="s">
        <v>218</v>
      </c>
      <c r="B31" s="90">
        <f>B24+B25+B26+B30</f>
        <v>4437873</v>
      </c>
      <c r="C31" s="90">
        <f aca="true" t="shared" si="7" ref="C31:M31">C24+C25+C26+C30</f>
        <v>0</v>
      </c>
      <c r="D31" s="90">
        <f t="shared" si="7"/>
        <v>0</v>
      </c>
      <c r="E31" s="90">
        <f t="shared" si="7"/>
        <v>743906</v>
      </c>
      <c r="F31" s="90">
        <f t="shared" si="7"/>
        <v>0</v>
      </c>
      <c r="G31" s="90">
        <f t="shared" si="7"/>
        <v>0</v>
      </c>
      <c r="H31" s="90">
        <f t="shared" si="7"/>
        <v>0</v>
      </c>
      <c r="I31" s="90">
        <f t="shared" si="7"/>
        <v>-2169471</v>
      </c>
      <c r="J31" s="90">
        <f t="shared" si="7"/>
        <v>0</v>
      </c>
      <c r="K31" s="90">
        <f t="shared" si="7"/>
        <v>0</v>
      </c>
      <c r="L31" s="90">
        <f t="shared" si="7"/>
        <v>0</v>
      </c>
      <c r="M31" s="90">
        <f t="shared" si="7"/>
        <v>307056</v>
      </c>
      <c r="N31" s="90">
        <f>SUM(B31:M31)</f>
        <v>3319364</v>
      </c>
    </row>
    <row r="32" ht="13.5" thickBot="1">
      <c r="A32" s="97"/>
    </row>
    <row r="33" spans="13:14" ht="10.5" customHeight="1" thickBot="1">
      <c r="M33" s="98" t="s">
        <v>138</v>
      </c>
      <c r="N33" s="99">
        <f>N31-Balance!B39</f>
        <v>0</v>
      </c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  <rowBreaks count="1" manualBreakCount="1">
    <brk id="32" max="255" man="1"/>
  </rowBreaks>
  <ignoredErrors>
    <ignoredError sqref="E26 G26:I26 M26 B14:N14 E16:N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B1:Q29"/>
  <sheetViews>
    <sheetView showGridLines="0" workbookViewId="0" topLeftCell="K1">
      <selection activeCell="L20" sqref="L20"/>
    </sheetView>
  </sheetViews>
  <sheetFormatPr defaultColWidth="10.7109375" defaultRowHeight="15" customHeight="1"/>
  <cols>
    <col min="1" max="1" width="3.7109375" style="0" customWidth="1"/>
    <col min="2" max="2" width="30.28125" style="0" customWidth="1"/>
    <col min="3" max="8" width="9.7109375" style="0" customWidth="1"/>
    <col min="9" max="10" width="2.140625" style="0" customWidth="1"/>
    <col min="11" max="11" width="2.140625" style="11" customWidth="1"/>
    <col min="12" max="12" width="33.140625" style="11" customWidth="1"/>
    <col min="13" max="16" width="15.140625" style="11" customWidth="1"/>
    <col min="17" max="17" width="9.7109375" style="11" customWidth="1"/>
    <col min="18" max="20" width="7.7109375" style="0" customWidth="1"/>
  </cols>
  <sheetData>
    <row r="1" spans="8:10" ht="15" customHeight="1">
      <c r="H1" s="118" t="s">
        <v>225</v>
      </c>
      <c r="J1" s="119"/>
    </row>
    <row r="2" ht="15" customHeight="1">
      <c r="J2" s="119"/>
    </row>
    <row r="3" ht="15" customHeight="1">
      <c r="J3" s="119"/>
    </row>
    <row r="4" spans="2:17" ht="15" customHeight="1">
      <c r="B4" s="162" t="s">
        <v>226</v>
      </c>
      <c r="C4" s="162"/>
      <c r="D4" s="162"/>
      <c r="E4" s="162"/>
      <c r="F4" s="162"/>
      <c r="G4" s="162"/>
      <c r="H4" s="162"/>
      <c r="I4" s="120"/>
      <c r="J4" s="119"/>
      <c r="L4" s="163" t="s">
        <v>227</v>
      </c>
      <c r="M4" s="163"/>
      <c r="N4" s="163"/>
      <c r="O4" s="163"/>
      <c r="P4" s="163"/>
      <c r="Q4" s="121"/>
    </row>
    <row r="5" ht="15" customHeight="1" thickBot="1">
      <c r="J5" s="119"/>
    </row>
    <row r="6" spans="3:17" ht="34.5" customHeight="1" thickBot="1">
      <c r="C6" s="164" t="s">
        <v>228</v>
      </c>
      <c r="D6" s="165"/>
      <c r="E6" s="165"/>
      <c r="F6" s="164" t="s">
        <v>229</v>
      </c>
      <c r="G6" s="165"/>
      <c r="H6" s="166"/>
      <c r="J6" s="119"/>
      <c r="K6" s="28"/>
      <c r="L6" s="28"/>
      <c r="M6" s="167" t="s">
        <v>230</v>
      </c>
      <c r="N6" s="168"/>
      <c r="O6" s="167" t="s">
        <v>231</v>
      </c>
      <c r="P6" s="168"/>
      <c r="Q6" s="28"/>
    </row>
    <row r="7" spans="3:17" ht="34.5" customHeight="1" thickBot="1">
      <c r="C7" s="122" t="s">
        <v>232</v>
      </c>
      <c r="D7" s="122" t="s">
        <v>233</v>
      </c>
      <c r="E7" s="123" t="s">
        <v>141</v>
      </c>
      <c r="F7" s="122" t="s">
        <v>232</v>
      </c>
      <c r="G7" s="122" t="s">
        <v>233</v>
      </c>
      <c r="H7" s="123" t="s">
        <v>141</v>
      </c>
      <c r="J7" s="119"/>
      <c r="K7" s="28"/>
      <c r="L7" s="28"/>
      <c r="M7" s="124">
        <v>42369</v>
      </c>
      <c r="N7" s="127">
        <v>42004</v>
      </c>
      <c r="O7" s="127" t="s">
        <v>234</v>
      </c>
      <c r="P7" s="127" t="s">
        <v>235</v>
      </c>
      <c r="Q7" s="28"/>
    </row>
    <row r="8" spans="2:17" ht="19.5" customHeight="1" thickBot="1">
      <c r="B8" s="128" t="s">
        <v>236</v>
      </c>
      <c r="C8" s="129">
        <v>2</v>
      </c>
      <c r="D8" s="129">
        <v>5</v>
      </c>
      <c r="E8" s="130">
        <f aca="true" t="shared" si="0" ref="E8:E13">C8+D8</f>
        <v>7</v>
      </c>
      <c r="F8" s="131">
        <v>2</v>
      </c>
      <c r="G8" s="131">
        <v>4</v>
      </c>
      <c r="H8" s="130">
        <f aca="true" t="shared" si="1" ref="H8:H13">F8+G8</f>
        <v>6</v>
      </c>
      <c r="I8" s="132"/>
      <c r="J8" s="119"/>
      <c r="K8" s="28"/>
      <c r="M8" s="133"/>
      <c r="N8" s="134"/>
      <c r="O8" s="135"/>
      <c r="P8" s="136"/>
      <c r="Q8" s="28"/>
    </row>
    <row r="9" spans="2:17" ht="19.5" customHeight="1" thickBot="1">
      <c r="B9" s="128" t="s">
        <v>237</v>
      </c>
      <c r="C9" s="129">
        <v>0</v>
      </c>
      <c r="D9" s="129">
        <v>1</v>
      </c>
      <c r="E9" s="130">
        <f t="shared" si="0"/>
        <v>1</v>
      </c>
      <c r="F9" s="131">
        <v>0</v>
      </c>
      <c r="G9" s="131">
        <v>2</v>
      </c>
      <c r="H9" s="130">
        <f t="shared" si="1"/>
        <v>2</v>
      </c>
      <c r="I9" s="132"/>
      <c r="J9" s="119"/>
      <c r="K9" s="28"/>
      <c r="L9" s="137" t="s">
        <v>237</v>
      </c>
      <c r="M9" s="133">
        <v>1</v>
      </c>
      <c r="N9" s="134">
        <v>2</v>
      </c>
      <c r="O9" s="138">
        <v>2</v>
      </c>
      <c r="P9" s="139">
        <v>2</v>
      </c>
      <c r="Q9" s="28"/>
    </row>
    <row r="10" spans="2:17" ht="19.5" customHeight="1" thickBot="1">
      <c r="B10" s="128" t="s">
        <v>238</v>
      </c>
      <c r="C10" s="129">
        <v>21</v>
      </c>
      <c r="D10" s="129">
        <v>26</v>
      </c>
      <c r="E10" s="130">
        <f t="shared" si="0"/>
        <v>47</v>
      </c>
      <c r="F10" s="131">
        <v>19</v>
      </c>
      <c r="G10" s="131">
        <v>26</v>
      </c>
      <c r="H10" s="130">
        <f t="shared" si="1"/>
        <v>45</v>
      </c>
      <c r="I10" s="132"/>
      <c r="J10" s="119"/>
      <c r="K10" s="28"/>
      <c r="L10" s="137" t="s">
        <v>238</v>
      </c>
      <c r="M10" s="133">
        <v>47</v>
      </c>
      <c r="N10" s="134">
        <v>46</v>
      </c>
      <c r="O10" s="133">
        <v>45</v>
      </c>
      <c r="P10" s="140">
        <v>46</v>
      </c>
      <c r="Q10" s="28"/>
    </row>
    <row r="11" spans="2:17" ht="19.5" customHeight="1" thickBot="1">
      <c r="B11" s="128" t="s">
        <v>239</v>
      </c>
      <c r="C11" s="129">
        <v>8</v>
      </c>
      <c r="D11" s="129">
        <v>1</v>
      </c>
      <c r="E11" s="130">
        <f t="shared" si="0"/>
        <v>9</v>
      </c>
      <c r="F11" s="131">
        <v>9</v>
      </c>
      <c r="G11" s="131">
        <v>1</v>
      </c>
      <c r="H11" s="130">
        <f t="shared" si="1"/>
        <v>10</v>
      </c>
      <c r="I11" s="132"/>
      <c r="J11" s="119"/>
      <c r="K11" s="28"/>
      <c r="L11" s="137" t="s">
        <v>239</v>
      </c>
      <c r="M11" s="133">
        <v>9</v>
      </c>
      <c r="N11" s="134">
        <v>9</v>
      </c>
      <c r="O11" s="133">
        <v>10</v>
      </c>
      <c r="P11" s="140">
        <v>9</v>
      </c>
      <c r="Q11" s="28"/>
    </row>
    <row r="12" spans="2:17" ht="19.5" customHeight="1" thickBot="1">
      <c r="B12" s="128" t="s">
        <v>240</v>
      </c>
      <c r="C12" s="129">
        <v>8</v>
      </c>
      <c r="D12" s="129">
        <v>22</v>
      </c>
      <c r="E12" s="130">
        <f t="shared" si="0"/>
        <v>30</v>
      </c>
      <c r="F12" s="131">
        <v>9</v>
      </c>
      <c r="G12" s="131">
        <v>20</v>
      </c>
      <c r="H12" s="130">
        <f t="shared" si="1"/>
        <v>29</v>
      </c>
      <c r="I12" s="132"/>
      <c r="J12" s="119"/>
      <c r="K12" s="28"/>
      <c r="L12" s="137" t="s">
        <v>240</v>
      </c>
      <c r="M12" s="133">
        <v>30</v>
      </c>
      <c r="N12" s="134">
        <v>29</v>
      </c>
      <c r="O12" s="133">
        <v>29</v>
      </c>
      <c r="P12" s="140">
        <v>28</v>
      </c>
      <c r="Q12" s="28"/>
    </row>
    <row r="13" spans="2:17" ht="19.5" customHeight="1" thickBot="1">
      <c r="B13" s="128" t="s">
        <v>241</v>
      </c>
      <c r="C13" s="129">
        <v>0</v>
      </c>
      <c r="D13" s="129">
        <v>1</v>
      </c>
      <c r="E13" s="130">
        <f t="shared" si="0"/>
        <v>1</v>
      </c>
      <c r="F13" s="131">
        <v>0</v>
      </c>
      <c r="G13" s="131">
        <v>1</v>
      </c>
      <c r="H13" s="130">
        <f t="shared" si="1"/>
        <v>1</v>
      </c>
      <c r="I13" s="132"/>
      <c r="J13" s="119"/>
      <c r="K13" s="28"/>
      <c r="L13" s="141" t="s">
        <v>241</v>
      </c>
      <c r="M13" s="142">
        <v>1</v>
      </c>
      <c r="N13" s="143">
        <v>1</v>
      </c>
      <c r="O13" s="142">
        <v>1</v>
      </c>
      <c r="P13" s="144">
        <v>1</v>
      </c>
      <c r="Q13" s="28"/>
    </row>
    <row r="14" spans="2:16" ht="19.5" customHeight="1" thickBot="1">
      <c r="B14" s="145" t="s">
        <v>242</v>
      </c>
      <c r="C14" s="130">
        <f aca="true" t="shared" si="2" ref="C14:H14">SUM(C8:C13)</f>
        <v>39</v>
      </c>
      <c r="D14" s="130">
        <f t="shared" si="2"/>
        <v>56</v>
      </c>
      <c r="E14" s="130">
        <f t="shared" si="2"/>
        <v>95</v>
      </c>
      <c r="F14" s="130">
        <f t="shared" si="2"/>
        <v>39</v>
      </c>
      <c r="G14" s="130">
        <f t="shared" si="2"/>
        <v>54</v>
      </c>
      <c r="H14" s="130">
        <f t="shared" si="2"/>
        <v>93</v>
      </c>
      <c r="I14" s="132"/>
      <c r="J14" s="119"/>
      <c r="L14" s="146" t="s">
        <v>242</v>
      </c>
      <c r="M14" s="147">
        <f>SUM(M9:M13)</f>
        <v>88</v>
      </c>
      <c r="N14" s="148">
        <f>SUM(N9:N13)</f>
        <v>87</v>
      </c>
      <c r="O14" s="147">
        <f>SUM(O9:O13)</f>
        <v>87</v>
      </c>
      <c r="P14" s="148">
        <f>SUM(P9:P13)</f>
        <v>86</v>
      </c>
    </row>
    <row r="17" spans="2:17" ht="15" customHeight="1">
      <c r="B17" t="s">
        <v>243</v>
      </c>
      <c r="C17">
        <f>SUM(C9:C13)</f>
        <v>37</v>
      </c>
      <c r="D17">
        <f>SUM(D9:D13)</f>
        <v>51</v>
      </c>
      <c r="E17">
        <f>SUM(C17:D17)</f>
        <v>88</v>
      </c>
      <c r="L17"/>
      <c r="M17"/>
      <c r="N17"/>
      <c r="O17"/>
      <c r="P17"/>
      <c r="Q17"/>
    </row>
    <row r="18" spans="3:17" ht="15" customHeight="1">
      <c r="C18" s="149">
        <f>C17/E17</f>
        <v>0.42045454545454547</v>
      </c>
      <c r="D18" s="149">
        <f>D17/E17</f>
        <v>0.5795454545454546</v>
      </c>
      <c r="M18"/>
      <c r="N18"/>
      <c r="O18"/>
      <c r="P18"/>
      <c r="Q18"/>
    </row>
    <row r="19" spans="12:17" ht="15" customHeight="1">
      <c r="L19"/>
      <c r="M19"/>
      <c r="N19"/>
      <c r="O19"/>
      <c r="P19"/>
      <c r="Q19"/>
    </row>
    <row r="20" spans="12:17" ht="15" customHeight="1">
      <c r="L20"/>
      <c r="M20"/>
      <c r="N20"/>
      <c r="O20"/>
      <c r="P20"/>
      <c r="Q20"/>
    </row>
    <row r="21" spans="12:17" ht="15" customHeight="1">
      <c r="L21"/>
      <c r="M21"/>
      <c r="N21"/>
      <c r="O21"/>
      <c r="P21"/>
      <c r="Q21"/>
    </row>
    <row r="22" spans="12:17" ht="15" customHeight="1">
      <c r="L22"/>
      <c r="M22"/>
      <c r="N22"/>
      <c r="O22"/>
      <c r="P22"/>
      <c r="Q22"/>
    </row>
    <row r="23" spans="12:17" ht="15" customHeight="1">
      <c r="L23"/>
      <c r="M23"/>
      <c r="N23"/>
      <c r="O23"/>
      <c r="P23"/>
      <c r="Q23"/>
    </row>
    <row r="24" spans="13:17" ht="15" customHeight="1">
      <c r="M24"/>
      <c r="N24"/>
      <c r="O24"/>
      <c r="P24"/>
      <c r="Q24"/>
    </row>
    <row r="26" spans="12:17" ht="15" customHeight="1">
      <c r="L26"/>
      <c r="M26"/>
      <c r="N26"/>
      <c r="O26"/>
      <c r="P26"/>
      <c r="Q26"/>
    </row>
    <row r="27" spans="12:17" ht="15" customHeight="1">
      <c r="L27"/>
      <c r="M27"/>
      <c r="N27"/>
      <c r="O27"/>
      <c r="P27"/>
      <c r="Q27"/>
    </row>
    <row r="28" spans="12:17" ht="15" customHeight="1">
      <c r="L28"/>
      <c r="M28"/>
      <c r="N28"/>
      <c r="O28"/>
      <c r="P28"/>
      <c r="Q28"/>
    </row>
    <row r="29" spans="12:17" ht="15" customHeight="1">
      <c r="L29"/>
      <c r="M29"/>
      <c r="N29"/>
      <c r="O29"/>
      <c r="P29"/>
      <c r="Q29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D151329</cp:lastModifiedBy>
  <cp:lastPrinted>2016-02-23T08:59:01Z</cp:lastPrinted>
  <dcterms:created xsi:type="dcterms:W3CDTF">2000-02-03T14:53:16Z</dcterms:created>
  <dcterms:modified xsi:type="dcterms:W3CDTF">2016-04-04T18:31:24Z</dcterms:modified>
  <cp:category/>
  <cp:version/>
  <cp:contentType/>
  <cp:contentStatus/>
</cp:coreProperties>
</file>